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oe Dobbes\ALL DMB\DMB Short term in progress\All Pre-Bottling, Bottling Docs\Blank Work Order Template\"/>
    </mc:Choice>
  </mc:AlternateContent>
  <xr:revisionPtr revIDLastSave="0" documentId="13_ncr:1_{99447E16-DE6C-4CAF-9CA2-C1AEE0D79309}" xr6:coauthVersionLast="45" xr6:coauthVersionMax="45" xr10:uidLastSave="{00000000-0000-0000-0000-000000000000}"/>
  <bookViews>
    <workbookView xWindow="28680" yWindow="-120" windowWidth="29040" windowHeight="15840" xr2:uid="{00000000-000D-0000-FFFF-FFFF00000000}"/>
  </bookViews>
  <sheets>
    <sheet name="#1 Trailer - Still &amp; Sparkling"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66" i="2" l="1"/>
  <c r="AP66" i="2"/>
  <c r="AO66" i="2"/>
  <c r="AM66" i="2"/>
  <c r="AN66" i="2" s="1"/>
  <c r="AO63" i="2"/>
  <c r="AN63" i="2"/>
  <c r="AM63" i="2"/>
  <c r="AQ60" i="2"/>
  <c r="AP60" i="2"/>
  <c r="AO60" i="2"/>
  <c r="AM60" i="2"/>
  <c r="AN60" i="2" s="1"/>
  <c r="H56" i="2"/>
  <c r="E56" i="2"/>
  <c r="G62" i="2" l="1"/>
</calcChain>
</file>

<file path=xl/sharedStrings.xml><?xml version="1.0" encoding="utf-8"?>
<sst xmlns="http://schemas.openxmlformats.org/spreadsheetml/2006/main" count="160" uniqueCount="146">
  <si>
    <t>Label Back Dimension in mm</t>
  </si>
  <si>
    <t>Bottling Dates:</t>
  </si>
  <si>
    <t>Other Specifics</t>
  </si>
  <si>
    <t>DMB Accepted by:</t>
  </si>
  <si>
    <t>Customer Signature:</t>
  </si>
  <si>
    <t>This Bottling Work Order is subject to and part of the Contract for Mobile Bottling Services</t>
  </si>
  <si>
    <t>Date:</t>
  </si>
  <si>
    <t>Still, or Sparkling?</t>
  </si>
  <si>
    <t>Please fill in the columns with Yes/No dimensions, and/or details as applicable</t>
  </si>
  <si>
    <t>Spool wind direction - Left off #4</t>
  </si>
  <si>
    <t>Sufficient water pressure and volume for operation of bottling line needs</t>
  </si>
  <si>
    <t>Label Specifications:</t>
  </si>
  <si>
    <t>Minimum spool diameter - 12 inches</t>
  </si>
  <si>
    <t>Maximum spool diameter - 15 inches</t>
  </si>
  <si>
    <t>Clean and debris free water source for sterilization, bottle rinsing, etc.</t>
  </si>
  <si>
    <t>CMC requires 24 hours advance contact and must be bottled within three days of addition, or requires additional filtration</t>
  </si>
  <si>
    <t>Sparkling wine bottle drawings must clearly state CORK FINISHED for corked bottlings</t>
  </si>
  <si>
    <t>Sparkling wine bottle drawings must clearly state CROWN FINISHED for crown cap bottlings</t>
  </si>
  <si>
    <t>Customer :</t>
  </si>
  <si>
    <t>We do not recommend single wrap labels more than 7 inches long and cannot guarantee consistent level and a good end-to-end match up due to normal glass inconsistencies</t>
  </si>
  <si>
    <t>Note that the CO2 carrying capacity varies from wine-to-wine and is affected by residual sugar levels</t>
  </si>
  <si>
    <t>Estimated #              of Cases</t>
  </si>
  <si>
    <t>1st</t>
  </si>
  <si>
    <t>2nd</t>
  </si>
  <si>
    <t>4th</t>
  </si>
  <si>
    <t>5th</t>
  </si>
  <si>
    <t>Bottle                      Supplier/Manufacturer</t>
  </si>
  <si>
    <t xml:space="preserve"> Cork Length &amp; Diameter Dimensions       in mm</t>
  </si>
  <si>
    <t>Agglomerated, or Agglomerated with Twin Tops</t>
  </si>
  <si>
    <r>
      <rPr>
        <b/>
        <sz val="12"/>
        <color theme="1"/>
        <rFont val="Arial Narrow"/>
        <family val="2"/>
      </rPr>
      <t>STILL WINE Closure Type -</t>
    </r>
    <r>
      <rPr>
        <sz val="12"/>
        <color theme="1"/>
        <rFont val="Arial Narrow"/>
        <family val="2"/>
      </rPr>
      <t xml:space="preserve">     Cork, Screw Cap, Crown Cap</t>
    </r>
  </si>
  <si>
    <r>
      <t xml:space="preserve">Pre-packed Glass </t>
    </r>
    <r>
      <rPr>
        <sz val="12"/>
        <color theme="1"/>
        <rFont val="Arial Narrow"/>
        <family val="2"/>
      </rPr>
      <t>Yes/No</t>
    </r>
  </si>
  <si>
    <r>
      <t>Bulk Glass</t>
    </r>
    <r>
      <rPr>
        <sz val="12"/>
        <color theme="1"/>
        <rFont val="Arial Narrow"/>
        <family val="2"/>
      </rPr>
      <t xml:space="preserve"> Yes/No</t>
    </r>
  </si>
  <si>
    <t xml:space="preserve"> Foil Hood                 Yes/No</t>
  </si>
  <si>
    <t>Wine Varietal and Vintage -        LIST IN ORDER OF SEQUENCE OF BOTTLING</t>
  </si>
  <si>
    <t xml:space="preserve"> Contents           12 Bottle Box Yes/No</t>
  </si>
  <si>
    <t>Contents               6 Bottle  Box Yes/No</t>
  </si>
  <si>
    <t>Screw Cap, Crown Cap, or Cork Closure Manufacturer         Supplier</t>
  </si>
  <si>
    <t>Screw Cap, Crown Cap, or Cork Closure Length &amp; Width Dimensions              in mm</t>
  </si>
  <si>
    <t>Capsule                   Length &amp; Width           in mm</t>
  </si>
  <si>
    <t>Capsule Manufacturer Supplier</t>
  </si>
  <si>
    <t>Foil Hood Supplier Manufacturer</t>
  </si>
  <si>
    <r>
      <rPr>
        <b/>
        <sz val="12"/>
        <color theme="1"/>
        <rFont val="Arial Narrow"/>
        <family val="2"/>
      </rPr>
      <t>Sparkling Wine</t>
    </r>
    <r>
      <rPr>
        <sz val="12"/>
        <color theme="1"/>
        <rFont val="Arial Narrow"/>
        <family val="2"/>
      </rPr>
      <t xml:space="preserve"> Inside Neck Bottle Diameter in mm</t>
    </r>
  </si>
  <si>
    <r>
      <t xml:space="preserve"> Re-packed Into</t>
    </r>
    <r>
      <rPr>
        <b/>
        <sz val="12"/>
        <color theme="1"/>
        <rFont val="Arial Narrow"/>
        <family val="2"/>
      </rPr>
      <t xml:space="preserve">              </t>
    </r>
    <r>
      <rPr>
        <sz val="12"/>
        <color rgb="FF0000FF"/>
        <rFont val="Arial Narrow"/>
        <family val="2"/>
      </rPr>
      <t xml:space="preserve">Vertical    </t>
    </r>
    <r>
      <rPr>
        <sz val="12"/>
        <color theme="1"/>
        <rFont val="Arial Narrow"/>
        <family val="2"/>
      </rPr>
      <t xml:space="preserve">         12-Pack Box Yes/No</t>
    </r>
  </si>
  <si>
    <r>
      <t xml:space="preserve"> Re-packed Into </t>
    </r>
    <r>
      <rPr>
        <sz val="12"/>
        <color rgb="FF0000FF"/>
        <rFont val="Arial Narrow"/>
        <family val="2"/>
      </rPr>
      <t xml:space="preserve">Horizontal  </t>
    </r>
    <r>
      <rPr>
        <sz val="12"/>
        <color theme="1"/>
        <rFont val="Arial Narrow"/>
        <family val="2"/>
      </rPr>
      <t xml:space="preserve">           12-Pack Box Yes/No</t>
    </r>
  </si>
  <si>
    <r>
      <t xml:space="preserve"> Re-packed Into         </t>
    </r>
    <r>
      <rPr>
        <b/>
        <sz val="12"/>
        <color theme="1"/>
        <rFont val="Arial Narrow"/>
        <family val="2"/>
      </rPr>
      <t xml:space="preserve">    </t>
    </r>
    <r>
      <rPr>
        <sz val="12"/>
        <color rgb="FF0000FF"/>
        <rFont val="Arial Narrow"/>
        <family val="2"/>
      </rPr>
      <t xml:space="preserve"> Vertical    </t>
    </r>
    <r>
      <rPr>
        <sz val="12"/>
        <color theme="1"/>
        <rFont val="Arial Narrow"/>
        <family val="2"/>
      </rPr>
      <t xml:space="preserve">                    6-Pack Box Yes/No</t>
    </r>
  </si>
  <si>
    <r>
      <t>Re-packed Into</t>
    </r>
    <r>
      <rPr>
        <b/>
        <sz val="12"/>
        <color theme="1"/>
        <rFont val="Arial Narrow"/>
        <family val="2"/>
      </rPr>
      <t xml:space="preserve"> </t>
    </r>
    <r>
      <rPr>
        <sz val="12"/>
        <color rgb="FF0000FF"/>
        <rFont val="Arial Narrow"/>
        <family val="2"/>
      </rPr>
      <t xml:space="preserve">Horizontal </t>
    </r>
    <r>
      <rPr>
        <sz val="12"/>
        <color theme="1"/>
        <rFont val="Arial Narrow"/>
        <family val="2"/>
      </rPr>
      <t xml:space="preserve">          6-Pack Box Yes/no</t>
    </r>
  </si>
  <si>
    <t xml:space="preserve"> Wire Hood, or Crown Cap Supplier Manufacturer </t>
  </si>
  <si>
    <r>
      <rPr>
        <b/>
        <sz val="12"/>
        <color theme="1"/>
        <rFont val="Arial Narrow"/>
        <family val="2"/>
      </rPr>
      <t>Sparkling Wine</t>
    </r>
    <r>
      <rPr>
        <sz val="12"/>
        <color theme="1"/>
        <rFont val="Arial Narrow"/>
        <family val="2"/>
      </rPr>
      <t xml:space="preserve"> Targeted CO2 Level in PPM, Atmospheres, or Volumes</t>
    </r>
  </si>
  <si>
    <r>
      <rPr>
        <b/>
        <sz val="12"/>
        <color theme="1"/>
        <rFont val="Arial Narrow"/>
        <family val="2"/>
      </rPr>
      <t xml:space="preserve">Label  </t>
    </r>
    <r>
      <rPr>
        <sz val="12"/>
        <color theme="1"/>
        <rFont val="Arial Narrow"/>
        <family val="2"/>
      </rPr>
      <t xml:space="preserve">             Yes/No</t>
    </r>
  </si>
  <si>
    <t>Label Front Dimension           in mm</t>
  </si>
  <si>
    <t>SEE LABEL SPECIFICATIONS ABOVE</t>
  </si>
  <si>
    <r>
      <rPr>
        <b/>
        <sz val="12"/>
        <color theme="1"/>
        <rFont val="Arial Narrow"/>
        <family val="2"/>
      </rPr>
      <t>Filtration</t>
    </r>
    <r>
      <rPr>
        <sz val="12"/>
        <color theme="1"/>
        <rFont val="Arial Narrow"/>
        <family val="2"/>
      </rPr>
      <t xml:space="preserve">  Yes/no</t>
    </r>
  </si>
  <si>
    <t>Pre-Filter           @ 0.50 microns            Yes/No</t>
  </si>
  <si>
    <t>Other Filter Request</t>
  </si>
  <si>
    <t>10 Micron     Bug Filter               Yes/No</t>
  </si>
  <si>
    <t>0.65 Micron Filter Only Yes/No</t>
  </si>
  <si>
    <t>DMB On Board Nitrogen Generation &amp; Bottling Sparging  Yes/No</t>
  </si>
  <si>
    <t>Bottle Sparging Options - Nitrogen only, or 70% Nitrogen &amp; 30% CO2</t>
  </si>
  <si>
    <t>Case Sealing  Tape, or                                      Hot Melt Glue?</t>
  </si>
  <si>
    <t>Case Sealing  Yes/No</t>
  </si>
  <si>
    <t>Tissue Wrapped Bottles During Bottling Process Yes/No</t>
  </si>
  <si>
    <t>Bottling Directly From Tank, or Barrel?</t>
  </si>
  <si>
    <r>
      <rPr>
        <b/>
        <sz val="12"/>
        <color theme="1"/>
        <rFont val="Arial Narrow"/>
        <family val="2"/>
      </rPr>
      <t>Sparkling Wine</t>
    </r>
    <r>
      <rPr>
        <sz val="12"/>
        <color theme="1"/>
        <rFont val="Arial Narrow"/>
        <family val="2"/>
      </rPr>
      <t xml:space="preserve"> Bottle Annulus Diameter In mm</t>
    </r>
  </si>
  <si>
    <t>Final Filter Absolute 0.45 Micron Final Filter Yes/No</t>
  </si>
  <si>
    <r>
      <rPr>
        <b/>
        <sz val="12"/>
        <color theme="1"/>
        <rFont val="Arial Narrow"/>
        <family val="2"/>
      </rPr>
      <t xml:space="preserve">Bottle </t>
    </r>
    <r>
      <rPr>
        <sz val="12"/>
        <color theme="1"/>
        <rFont val="Arial Narrow"/>
        <family val="2"/>
      </rPr>
      <t xml:space="preserve">                         Net Contents         375, 500,750 ML, or 1.50 L </t>
    </r>
  </si>
  <si>
    <t>Bottle                Base Diameter       in mm</t>
  </si>
  <si>
    <t>Any extraordinary circumstances such as Labels longer than 7 inches, tissue wrapping and box building during bottling process, bottling directly from barrels, etc., will require advance discussions and will likely result in a daily minimum and/or upcharge</t>
  </si>
  <si>
    <r>
      <t xml:space="preserve">Electricity         Generation  Yes/No                    </t>
    </r>
    <r>
      <rPr>
        <b/>
        <sz val="12"/>
        <color theme="1"/>
        <rFont val="Arial Narrow"/>
        <family val="2"/>
      </rPr>
      <t>DMB Requires 200 amp Service</t>
    </r>
  </si>
  <si>
    <t>We highly suggest degassing of wines at least 48 hours in advance of bottling which will reduce foaming resulting in increased rate of bottling speed and (more) accurate targeted CO2 levels in the bottle</t>
  </si>
  <si>
    <t>We highly suggest bringing the wines to be bottled to temperature (ideally 60 degrees F) at least 48 hours in advance of bottling and sooner if degassing of CO2 is required</t>
  </si>
  <si>
    <t>6th</t>
  </si>
  <si>
    <t>8th</t>
  </si>
  <si>
    <t>9th</t>
  </si>
  <si>
    <t>7th</t>
  </si>
  <si>
    <t>10th</t>
  </si>
  <si>
    <t>80-120 PSI constant air pressure for Padovan Carbonator when carbonating and bottling of sparkling wine</t>
  </si>
  <si>
    <t>Consistent compressed air delivery @ 6 Bar for automatic wire hooder operation for sparkling wines</t>
  </si>
  <si>
    <t>High pressure CO2 Dewars are necessary for in line carbonation</t>
  </si>
  <si>
    <t>Laser Bottle Etching                           Yes/No</t>
  </si>
  <si>
    <t>Is Your Wine Treated With CMC For Cold Stability                           Yes/No                         Manufacturer?</t>
  </si>
  <si>
    <t>Bottle                     Mold #</t>
  </si>
  <si>
    <t>Highly recommend label fronts/backs on same web - Less down time because technician simply alternates between #1 and #2 label stations</t>
  </si>
  <si>
    <t xml:space="preserve">Other Requirements and Checklist for Bottling </t>
  </si>
  <si>
    <t>Sparkling Wine Specific Details and Requirements:</t>
  </si>
  <si>
    <t>Volumes</t>
  </si>
  <si>
    <t>PPM</t>
  </si>
  <si>
    <t>Atmospheres</t>
  </si>
  <si>
    <t>Grams/Liter</t>
  </si>
  <si>
    <t>Bar</t>
  </si>
  <si>
    <t>PSI</t>
  </si>
  <si>
    <t>Atmosphere</t>
  </si>
  <si>
    <t>1 Volume of CO2 = 1,960 ppm</t>
  </si>
  <si>
    <t>At 20 degrees C - 1 volume CO2 = 1 atmosphere = 1 bar = 14.7 psi = 1.96 grams/liter = 1,960 ppm</t>
  </si>
  <si>
    <t xml:space="preserve">DO NOT pre-carbonate wines to be carbonated in-line for sparkling </t>
  </si>
  <si>
    <t>Hold wine to be carbonated at between 34-36 degrees F, or as close to 36 degrees F as possible…</t>
  </si>
  <si>
    <t>Sparking wine carbonation can run as fast as 3,000 liters per hour</t>
  </si>
  <si>
    <t>Bottling Days Accounting</t>
  </si>
  <si>
    <t>Cases/day</t>
  </si>
  <si>
    <t>Change overs</t>
  </si>
  <si>
    <r>
      <rPr>
        <b/>
        <sz val="12"/>
        <color theme="1"/>
        <rFont val="Arial Narrow"/>
        <family val="2"/>
      </rPr>
      <t>STILL WINE</t>
    </r>
    <r>
      <rPr>
        <sz val="12"/>
        <color theme="1"/>
        <rFont val="Arial Narrow"/>
        <family val="2"/>
      </rPr>
      <t xml:space="preserve">  </t>
    </r>
    <r>
      <rPr>
        <b/>
        <sz val="12"/>
        <color theme="1"/>
        <rFont val="Arial Narrow"/>
        <family val="2"/>
      </rPr>
      <t>Cork</t>
    </r>
    <r>
      <rPr>
        <sz val="12"/>
        <color theme="1"/>
        <rFont val="Arial Narrow"/>
        <family val="2"/>
      </rPr>
      <t xml:space="preserve"> </t>
    </r>
    <r>
      <rPr>
        <b/>
        <sz val="12"/>
        <color theme="1"/>
        <rFont val="Arial Narrow"/>
        <family val="2"/>
      </rPr>
      <t>Finished               Capsule Type</t>
    </r>
    <r>
      <rPr>
        <sz val="12"/>
        <color theme="1"/>
        <rFont val="Arial Narrow"/>
        <family val="2"/>
      </rPr>
      <t xml:space="preserve"> - Tin, or Polylam</t>
    </r>
  </si>
  <si>
    <t xml:space="preserve"> Wire Hood, or Crown Cap Size/Dimensions </t>
  </si>
  <si>
    <t>Day 1</t>
  </si>
  <si>
    <t>Day 2</t>
  </si>
  <si>
    <t>Total</t>
  </si>
  <si>
    <t>plug in values yellow cells</t>
  </si>
  <si>
    <t>Changeover Definition:</t>
  </si>
  <si>
    <t>DMB may, or may not be willing to pay for star sets based upon volumes and commitments</t>
  </si>
  <si>
    <t>Gas Usage Rates:</t>
  </si>
  <si>
    <t xml:space="preserve">This involves changing over 3 different machines and takes time. </t>
  </si>
  <si>
    <t>Automatic wire hooding machine accommodates 92 mm bottles only and the semi-automatic wire hooding machine will be necessary for bottles outside of these parameters</t>
  </si>
  <si>
    <t>Star sets to accommodate different sized bottles can be ordered with sufficient advance notice</t>
  </si>
  <si>
    <t xml:space="preserve">Changing from/between cork and capsule, screwcap, or crown cap regardless if the bottle is the same size or not. And/or changing out bottle star sets, infeed screws and rails is a complete changeover.  </t>
  </si>
  <si>
    <t>#1 Trailer</t>
  </si>
  <si>
    <t>Dundee Mobile Bottlers - Bottling Work Order for #1 Trailer.  Still and Sparkling Wines</t>
  </si>
  <si>
    <t>Client supplied CO2 for in-line carbonation and bottling of sparkling wines - Requires 5 Dewars per 1,000 cases</t>
  </si>
  <si>
    <t>Client supplied nitrogen Dewars for still wine - Approximately 1/2 Dewar per 1,000 cases</t>
  </si>
  <si>
    <t>Dundee Mobile supplied Nitrogen generation requires no additional needs, or requirements of client</t>
  </si>
  <si>
    <r>
      <t xml:space="preserve">Custom Laser Etched Bottle Codes -  </t>
    </r>
    <r>
      <rPr>
        <b/>
        <sz val="12"/>
        <color theme="1"/>
        <rFont val="Arial Narrow"/>
        <family val="2"/>
      </rPr>
      <t>Specifics</t>
    </r>
    <r>
      <rPr>
        <sz val="12"/>
        <color theme="1"/>
        <rFont val="Arial Narrow"/>
        <family val="2"/>
      </rPr>
      <t xml:space="preserve"> </t>
    </r>
    <r>
      <rPr>
        <b/>
        <sz val="12"/>
        <color theme="1"/>
        <rFont val="Arial Narrow"/>
        <family val="2"/>
      </rPr>
      <t>Up To 10 digit limit</t>
    </r>
  </si>
  <si>
    <t xml:space="preserve">Crown caps can be applied only to 26 mm finished bottles.  </t>
  </si>
  <si>
    <t>Sparkling Wine Sterile Filtration Disclaimer:</t>
  </si>
  <si>
    <t>Requires 3 phase 200 Amp electrical service.  Or generated power by Dundee Mobile.</t>
  </si>
  <si>
    <t xml:space="preserve">Sterile filtration is sometimes problematic due to in line carbonation and the backpressure which is normal as the carbonator valves open and close.  The success of sterile filtration </t>
  </si>
  <si>
    <t>has depended upon the head pressure in the bottling tank.  Small lots have been problematic because the back pressure sometimes damages the integrity of the final filter membranes.</t>
  </si>
  <si>
    <r>
      <rPr>
        <b/>
        <sz val="12"/>
        <color theme="1"/>
        <rFont val="Arial Narrow"/>
        <family val="2"/>
      </rPr>
      <t>Sparkling Wine Closure Type -</t>
    </r>
    <r>
      <rPr>
        <sz val="12"/>
        <color theme="1"/>
        <rFont val="Arial Narrow"/>
        <family val="2"/>
      </rPr>
      <t xml:space="preserve"> Cork, Screw Cap, Crown Cap            </t>
    </r>
    <r>
      <rPr>
        <b/>
        <sz val="12"/>
        <color theme="1"/>
        <rFont val="Arial Narrow"/>
        <family val="2"/>
      </rPr>
      <t xml:space="preserve">             </t>
    </r>
    <r>
      <rPr>
        <sz val="12"/>
        <color theme="1"/>
        <rFont val="Arial Narrow"/>
        <family val="2"/>
      </rPr>
      <t xml:space="preserve">Composite, or Double Chamfered  </t>
    </r>
    <r>
      <rPr>
        <sz val="12"/>
        <color rgb="FFFF0000"/>
        <rFont val="Arial Narrow"/>
        <family val="2"/>
      </rPr>
      <t xml:space="preserve">                    NO SINGLE CHAMFERED </t>
    </r>
  </si>
  <si>
    <t xml:space="preserve">Assume 5 Dewars per 1,000 cases at maximum carbonation of 5.0 Atmospheres </t>
  </si>
  <si>
    <t>Day 3</t>
  </si>
  <si>
    <t>Day 4</t>
  </si>
  <si>
    <t>Day 5</t>
  </si>
  <si>
    <t>Wine Preparation, Additions, Suggestions to Increase Efficiencies During Bottling:</t>
  </si>
  <si>
    <t>Make final SO2 adds to wines to be bottled no later than the evening before bottling</t>
  </si>
  <si>
    <t>If using Stabavin (gum arabic) in powdered form - Do not follow the directions and add in a powdered form.   Dissolve in warm water, or wine first and then add and mix into tank.  Powdered form additions will guaranteed plug final filters quickly and necessitate refiltration</t>
  </si>
  <si>
    <r>
      <rPr>
        <sz val="12"/>
        <color rgb="FFC00000"/>
        <rFont val="Arial Narrow"/>
        <family val="2"/>
      </rPr>
      <t>PET liner for labels is highly recommended</t>
    </r>
    <r>
      <rPr>
        <sz val="12"/>
        <color theme="1"/>
        <rFont val="Arial Narrow"/>
        <family val="2"/>
      </rPr>
      <t xml:space="preserve"> - Less breakage and delays…</t>
    </r>
  </si>
  <si>
    <t xml:space="preserve">3 inch label spool core diameter  </t>
  </si>
  <si>
    <t>Staffing Requierments</t>
  </si>
  <si>
    <t>3 inside of trailer</t>
  </si>
  <si>
    <t>3 – 4 outside of trailer depending upon crew abilities</t>
  </si>
  <si>
    <t>In Trailer</t>
  </si>
  <si>
    <t>1 - bottle dumper</t>
  </si>
  <si>
    <t>0 - Automatically applied screw caps and tin capsules</t>
  </si>
  <si>
    <t>2 - Off packing full bottles</t>
  </si>
  <si>
    <t>Outside of trailer</t>
  </si>
  <si>
    <t>1 - Stamping and labelling cases</t>
  </si>
  <si>
    <t>2 - Case stackers</t>
  </si>
  <si>
    <t>1 - Forklift driver empty, full glass and shrink wrapping</t>
  </si>
  <si>
    <t>Corks can be applied to both 26 and 29 mm finished bottles</t>
  </si>
  <si>
    <t>Updated 12.6.19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</si>
</sst>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F800]dddd\,\ mmmm\ dd\,\ yyyy"/>
    <numFmt numFmtId="166" formatCode="0.0"/>
  </numFmts>
  <fonts count="26" x14ac:knownFonts="1">
    <font>
      <sz val="11"/>
      <color theme="1"/>
      <name val="Calibri"/>
      <family val="2"/>
      <scheme val="minor"/>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b/>
      <sz val="14"/>
      <color rgb="FF0000FF"/>
      <name val="Arial Narrow"/>
      <family val="2"/>
    </font>
    <font>
      <sz val="11"/>
      <color theme="1"/>
      <name val="Calibri"/>
      <family val="2"/>
      <scheme val="minor"/>
    </font>
    <font>
      <sz val="10"/>
      <name val="Arial"/>
      <family val="2"/>
    </font>
    <font>
      <sz val="12"/>
      <color rgb="FFFF0000"/>
      <name val="Arial Narrow"/>
      <family val="2"/>
    </font>
    <font>
      <b/>
      <sz val="12"/>
      <color theme="1"/>
      <name val="Arial Narrow"/>
      <family val="2"/>
    </font>
    <font>
      <b/>
      <sz val="12"/>
      <name val="Arial Narrow"/>
      <family val="2"/>
    </font>
    <font>
      <b/>
      <sz val="12"/>
      <color rgb="FF0000FF"/>
      <name val="Arial Narrow"/>
      <family val="2"/>
    </font>
    <font>
      <sz val="12"/>
      <name val="Arial Narrow"/>
      <family val="2"/>
    </font>
    <font>
      <sz val="12"/>
      <color rgb="FFC00000"/>
      <name val="Arial Narrow"/>
      <family val="2"/>
    </font>
    <font>
      <b/>
      <u/>
      <sz val="12"/>
      <color theme="1"/>
      <name val="Arial Narrow"/>
      <family val="2"/>
    </font>
    <font>
      <sz val="12"/>
      <color rgb="FF0000FF"/>
      <name val="Arial Narrow"/>
      <family val="2"/>
    </font>
    <font>
      <b/>
      <sz val="12"/>
      <color rgb="FFC00000"/>
      <name val="Arial Narrow"/>
      <family val="2"/>
    </font>
    <font>
      <sz val="12"/>
      <color theme="1"/>
      <name val="Calibri"/>
      <family val="2"/>
      <scheme val="minor"/>
    </font>
    <font>
      <sz val="11"/>
      <name val="Arial Narrow"/>
      <family val="2"/>
    </font>
    <font>
      <u/>
      <sz val="11"/>
      <name val="Arial Narrow"/>
      <family val="2"/>
    </font>
  </fonts>
  <fills count="3">
    <fill>
      <patternFill patternType="none"/>
    </fill>
    <fill>
      <patternFill patternType="gray125"/>
    </fill>
    <fill>
      <patternFill patternType="solid">
        <fgColor rgb="FFFFFF00"/>
        <bgColor indexed="64"/>
      </patternFill>
    </fill>
  </fills>
  <borders count="27">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13" fillId="0" borderId="0"/>
    <xf numFmtId="164" fontId="13" fillId="0" borderId="0"/>
    <xf numFmtId="0" fontId="12" fillId="0" borderId="0"/>
  </cellStyleXfs>
  <cellXfs count="141">
    <xf numFmtId="0" fontId="0" fillId="0" borderId="0" xfId="0"/>
    <xf numFmtId="0" fontId="16" fillId="0" borderId="4" xfId="0" applyFont="1" applyBorder="1"/>
    <xf numFmtId="0" fontId="16" fillId="0" borderId="0" xfId="0" applyFont="1"/>
    <xf numFmtId="165" fontId="17" fillId="0" borderId="0" xfId="0" applyNumberFormat="1" applyFont="1" applyAlignment="1">
      <alignment horizontal="left"/>
    </xf>
    <xf numFmtId="0" fontId="17" fillId="0" borderId="0" xfId="0" applyFont="1" applyAlignment="1">
      <alignment horizontal="center"/>
    </xf>
    <xf numFmtId="0" fontId="18" fillId="0" borderId="0" xfId="0" applyFont="1"/>
    <xf numFmtId="0" fontId="19" fillId="0" borderId="0" xfId="0" applyFont="1"/>
    <xf numFmtId="0" fontId="20" fillId="2" borderId="15" xfId="0" applyFont="1" applyFill="1" applyBorder="1" applyAlignment="1">
      <alignment horizontal="left"/>
    </xf>
    <xf numFmtId="0" fontId="20" fillId="2" borderId="15" xfId="0" applyFont="1" applyFill="1" applyBorder="1"/>
    <xf numFmtId="3" fontId="18" fillId="0" borderId="6" xfId="1" applyNumberFormat="1" applyFont="1" applyBorder="1" applyAlignment="1">
      <alignment horizontal="center"/>
    </xf>
    <xf numFmtId="3" fontId="18" fillId="0" borderId="0" xfId="1" applyNumberFormat="1" applyFont="1" applyAlignment="1">
      <alignment horizontal="center"/>
    </xf>
    <xf numFmtId="3" fontId="18" fillId="0" borderId="9" xfId="1" applyNumberFormat="1" applyFont="1" applyBorder="1" applyAlignment="1">
      <alignment horizontal="center"/>
    </xf>
    <xf numFmtId="3" fontId="18" fillId="0" borderId="18" xfId="1" applyNumberFormat="1" applyFont="1" applyBorder="1" applyAlignment="1">
      <alignment horizontal="center"/>
    </xf>
    <xf numFmtId="0" fontId="15" fillId="0" borderId="5" xfId="0" applyFont="1" applyBorder="1" applyAlignment="1">
      <alignment horizontal="center" wrapText="1"/>
    </xf>
    <xf numFmtId="0" fontId="20" fillId="2" borderId="16" xfId="0" applyFont="1" applyFill="1" applyBorder="1" applyAlignment="1">
      <alignment horizontal="left"/>
    </xf>
    <xf numFmtId="0" fontId="20" fillId="2" borderId="16" xfId="0" applyFont="1" applyFill="1" applyBorder="1"/>
    <xf numFmtId="0" fontId="19" fillId="0" borderId="0" xfId="0" applyFont="1" applyAlignment="1">
      <alignment horizontal="left"/>
    </xf>
    <xf numFmtId="0" fontId="16" fillId="0" borderId="0" xfId="0" applyFont="1" applyAlignment="1">
      <alignment horizontal="left"/>
    </xf>
    <xf numFmtId="0" fontId="11" fillId="0" borderId="4" xfId="0" applyFont="1" applyBorder="1"/>
    <xf numFmtId="0" fontId="22" fillId="0" borderId="0" xfId="0" applyFont="1" applyAlignment="1">
      <alignment horizontal="left"/>
    </xf>
    <xf numFmtId="0" fontId="22" fillId="0" borderId="0" xfId="0" applyFont="1"/>
    <xf numFmtId="164" fontId="18" fillId="0" borderId="0" xfId="2" applyFont="1" applyAlignment="1">
      <alignment horizontal="center" vertical="center" wrapText="1"/>
    </xf>
    <xf numFmtId="0" fontId="17" fillId="0" borderId="4" xfId="0" applyFont="1" applyBorder="1" applyAlignment="1">
      <alignment horizontal="left"/>
    </xf>
    <xf numFmtId="0" fontId="15" fillId="2" borderId="13" xfId="0" applyFont="1" applyFill="1" applyBorder="1"/>
    <xf numFmtId="0" fontId="21" fillId="0" borderId="0" xfId="0" applyFont="1" applyAlignment="1">
      <alignment horizontal="center"/>
    </xf>
    <xf numFmtId="0" fontId="10" fillId="0" borderId="0" xfId="0" applyFont="1" applyAlignment="1">
      <alignment horizontal="center"/>
    </xf>
    <xf numFmtId="0" fontId="10" fillId="0" borderId="4" xfId="0" applyFont="1" applyBorder="1" applyAlignment="1">
      <alignment horizontal="center"/>
    </xf>
    <xf numFmtId="0" fontId="10" fillId="0" borderId="0" xfId="0" applyFont="1"/>
    <xf numFmtId="0" fontId="10" fillId="2" borderId="16" xfId="0" applyFont="1" applyFill="1" applyBorder="1" applyAlignment="1">
      <alignment horizontal="center"/>
    </xf>
    <xf numFmtId="0" fontId="10" fillId="2" borderId="12" xfId="0" applyFont="1" applyFill="1" applyBorder="1" applyAlignment="1">
      <alignment horizontal="center"/>
    </xf>
    <xf numFmtId="0" fontId="10" fillId="2" borderId="2" xfId="0" applyFont="1" applyFill="1" applyBorder="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13" xfId="0" applyFont="1" applyFill="1" applyBorder="1"/>
    <xf numFmtId="0" fontId="10" fillId="2" borderId="4" xfId="0" applyFont="1" applyFill="1" applyBorder="1"/>
    <xf numFmtId="0" fontId="10" fillId="2" borderId="4" xfId="0" applyFont="1" applyFill="1" applyBorder="1" applyAlignment="1">
      <alignment horizontal="center"/>
    </xf>
    <xf numFmtId="0" fontId="10" fillId="2" borderId="14" xfId="0" applyFont="1" applyFill="1" applyBorder="1" applyAlignment="1">
      <alignment horizontal="center"/>
    </xf>
    <xf numFmtId="0" fontId="10" fillId="2" borderId="16" xfId="0" applyFont="1" applyFill="1" applyBorder="1"/>
    <xf numFmtId="0" fontId="10" fillId="2" borderId="2" xfId="0" applyFont="1" applyFill="1" applyBorder="1" applyAlignment="1">
      <alignment vertical="center"/>
    </xf>
    <xf numFmtId="0" fontId="10" fillId="2" borderId="0" xfId="0" applyFont="1" applyFill="1" applyAlignment="1">
      <alignment vertical="center"/>
    </xf>
    <xf numFmtId="0" fontId="10" fillId="2" borderId="0" xfId="0" applyFont="1" applyFill="1"/>
    <xf numFmtId="0" fontId="10" fillId="0" borderId="2" xfId="0" applyFont="1" applyBorder="1"/>
    <xf numFmtId="0" fontId="10" fillId="0" borderId="0" xfId="0" applyFont="1" applyAlignment="1">
      <alignment horizontal="center" wrapText="1"/>
    </xf>
    <xf numFmtId="0" fontId="10" fillId="0" borderId="5" xfId="0" applyFont="1" applyBorder="1" applyAlignment="1">
      <alignment horizontal="center" wrapText="1"/>
    </xf>
    <xf numFmtId="0" fontId="10" fillId="0" borderId="17" xfId="0" applyFont="1" applyBorder="1" applyAlignment="1">
      <alignment horizontal="center" wrapText="1"/>
    </xf>
    <xf numFmtId="0" fontId="22" fillId="0" borderId="5" xfId="0" applyFont="1" applyBorder="1" applyAlignment="1">
      <alignment horizontal="center" wrapText="1"/>
    </xf>
    <xf numFmtId="0" fontId="22" fillId="0" borderId="21" xfId="0" applyFont="1" applyBorder="1" applyAlignment="1">
      <alignment horizontal="center" wrapText="1"/>
    </xf>
    <xf numFmtId="0" fontId="10" fillId="0" borderId="11" xfId="0" applyFont="1" applyBorder="1" applyAlignment="1">
      <alignment horizontal="center" wrapText="1"/>
    </xf>
    <xf numFmtId="0" fontId="10" fillId="0" borderId="8" xfId="0" applyFont="1" applyBorder="1" applyAlignment="1">
      <alignment horizontal="center" wrapText="1"/>
    </xf>
    <xf numFmtId="0" fontId="10" fillId="0" borderId="17" xfId="0" applyFont="1" applyBorder="1" applyAlignment="1">
      <alignment horizontal="center"/>
    </xf>
    <xf numFmtId="0" fontId="10" fillId="0" borderId="20" xfId="0" applyFont="1" applyBorder="1" applyAlignment="1">
      <alignment horizontal="center"/>
    </xf>
    <xf numFmtId="0" fontId="10" fillId="0" borderId="18" xfId="0" applyFont="1" applyBorder="1" applyAlignment="1">
      <alignment horizontal="center"/>
    </xf>
    <xf numFmtId="0" fontId="22" fillId="0" borderId="0" xfId="0" applyFont="1" applyAlignment="1">
      <alignment horizontal="center"/>
    </xf>
    <xf numFmtId="0" fontId="10" fillId="0" borderId="6" xfId="0" applyFont="1" applyBorder="1" applyAlignment="1">
      <alignment horizontal="center"/>
    </xf>
    <xf numFmtId="0" fontId="10" fillId="0" borderId="9" xfId="0" applyFont="1" applyBorder="1" applyAlignment="1">
      <alignment horizontal="center"/>
    </xf>
    <xf numFmtId="0" fontId="10" fillId="0" borderId="22" xfId="0" applyFont="1" applyBorder="1" applyAlignment="1">
      <alignment horizontal="center"/>
    </xf>
    <xf numFmtId="0" fontId="22" fillId="0" borderId="4" xfId="0" applyFont="1" applyBorder="1" applyAlignment="1">
      <alignment horizontal="center"/>
    </xf>
    <xf numFmtId="3" fontId="18" fillId="0" borderId="22" xfId="1" applyNumberFormat="1" applyFont="1" applyBorder="1" applyAlignment="1">
      <alignment horizontal="center"/>
    </xf>
    <xf numFmtId="0" fontId="10" fillId="0" borderId="24" xfId="0" applyFont="1" applyBorder="1" applyAlignment="1">
      <alignment horizontal="center"/>
    </xf>
    <xf numFmtId="0" fontId="10" fillId="0" borderId="23" xfId="0" applyFont="1" applyBorder="1" applyAlignment="1">
      <alignment horizontal="center"/>
    </xf>
    <xf numFmtId="3" fontId="18" fillId="0" borderId="23" xfId="1" applyNumberFormat="1" applyFont="1" applyBorder="1" applyAlignment="1">
      <alignment horizontal="center"/>
    </xf>
    <xf numFmtId="3" fontId="18" fillId="0" borderId="4" xfId="1" applyNumberFormat="1" applyFont="1" applyBorder="1" applyAlignment="1">
      <alignment horizontal="center"/>
    </xf>
    <xf numFmtId="3" fontId="18" fillId="0" borderId="24" xfId="1" applyNumberFormat="1" applyFont="1" applyBorder="1" applyAlignment="1">
      <alignment horizontal="center"/>
    </xf>
    <xf numFmtId="0" fontId="15" fillId="0" borderId="18" xfId="0" applyFont="1" applyBorder="1" applyAlignment="1">
      <alignment horizontal="center"/>
    </xf>
    <xf numFmtId="3" fontId="22" fillId="0" borderId="6" xfId="0" applyNumberFormat="1" applyFont="1" applyBorder="1" applyAlignment="1">
      <alignment horizontal="center"/>
    </xf>
    <xf numFmtId="3" fontId="22" fillId="0" borderId="0" xfId="0" applyNumberFormat="1" applyFont="1" applyAlignment="1">
      <alignment horizontal="center"/>
    </xf>
    <xf numFmtId="0" fontId="10" fillId="0" borderId="18" xfId="0" applyFont="1" applyBorder="1"/>
    <xf numFmtId="0" fontId="10" fillId="0" borderId="19"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center"/>
    </xf>
    <xf numFmtId="0" fontId="10" fillId="0" borderId="10" xfId="0" applyFont="1" applyBorder="1" applyAlignment="1">
      <alignment horizontal="center"/>
    </xf>
    <xf numFmtId="0" fontId="10" fillId="0" borderId="7" xfId="0" applyFont="1" applyBorder="1" applyAlignment="1">
      <alignment horizontal="left"/>
    </xf>
    <xf numFmtId="0" fontId="10" fillId="0" borderId="19" xfId="0" applyFont="1" applyBorder="1"/>
    <xf numFmtId="3" fontId="10" fillId="0" borderId="0" xfId="0" applyNumberFormat="1" applyFont="1" applyAlignment="1">
      <alignment horizontal="center"/>
    </xf>
    <xf numFmtId="3" fontId="10" fillId="0" borderId="0" xfId="0" applyNumberFormat="1" applyFont="1" applyAlignment="1">
      <alignment horizontal="left"/>
    </xf>
    <xf numFmtId="3" fontId="10" fillId="0" borderId="0" xfId="0" applyNumberFormat="1" applyFont="1"/>
    <xf numFmtId="0" fontId="10" fillId="0" borderId="0" xfId="0" applyFont="1" applyAlignment="1">
      <alignment horizontal="left"/>
    </xf>
    <xf numFmtId="0" fontId="10" fillId="0" borderId="4" xfId="0" applyFont="1" applyBorder="1" applyAlignment="1">
      <alignment horizontal="left"/>
    </xf>
    <xf numFmtId="0" fontId="10" fillId="0" borderId="4" xfId="0" applyFont="1" applyBorder="1" applyAlignment="1">
      <alignment horizontal="right"/>
    </xf>
    <xf numFmtId="166" fontId="10" fillId="0" borderId="0" xfId="0" applyNumberFormat="1" applyFont="1" applyAlignment="1">
      <alignment horizontal="center"/>
    </xf>
    <xf numFmtId="0" fontId="10" fillId="0" borderId="0" xfId="0" applyFont="1" applyAlignment="1">
      <alignment horizontal="right"/>
    </xf>
    <xf numFmtId="3" fontId="10" fillId="2" borderId="0" xfId="0" applyNumberFormat="1" applyFont="1" applyFill="1" applyAlignment="1">
      <alignment horizontal="center"/>
    </xf>
    <xf numFmtId="2" fontId="10" fillId="0" borderId="0" xfId="0" applyNumberFormat="1" applyFont="1" applyAlignment="1">
      <alignment horizontal="center"/>
    </xf>
    <xf numFmtId="164" fontId="18" fillId="0" borderId="6" xfId="2" applyFont="1" applyBorder="1" applyAlignment="1">
      <alignment horizontal="center" vertical="center" wrapText="1"/>
    </xf>
    <xf numFmtId="164" fontId="18" fillId="0" borderId="23" xfId="2" applyFont="1" applyBorder="1" applyAlignment="1">
      <alignment horizontal="center" vertical="center" wrapText="1"/>
    </xf>
    <xf numFmtId="164" fontId="18" fillId="0" borderId="4" xfId="2" applyFont="1" applyBorder="1" applyAlignment="1">
      <alignment horizontal="center" vertical="center" wrapText="1"/>
    </xf>
    <xf numFmtId="0" fontId="8" fillId="2" borderId="16" xfId="0" applyFont="1" applyFill="1" applyBorder="1" applyAlignment="1">
      <alignment horizontal="left"/>
    </xf>
    <xf numFmtId="0" fontId="10" fillId="2" borderId="2" xfId="0" applyFont="1" applyFill="1" applyBorder="1" applyAlignment="1">
      <alignment horizontal="center"/>
    </xf>
    <xf numFmtId="0" fontId="8" fillId="2" borderId="0" xfId="0" applyFont="1" applyFill="1" applyAlignment="1">
      <alignment horizontal="left"/>
    </xf>
    <xf numFmtId="0" fontId="10" fillId="2" borderId="13" xfId="0" applyFont="1" applyFill="1" applyBorder="1" applyAlignment="1">
      <alignment horizontal="center"/>
    </xf>
    <xf numFmtId="0" fontId="8" fillId="2" borderId="4" xfId="0" applyFont="1" applyFill="1" applyBorder="1" applyAlignment="1">
      <alignment horizontal="left"/>
    </xf>
    <xf numFmtId="0" fontId="9" fillId="2" borderId="15" xfId="0" applyFont="1" applyFill="1" applyBorder="1" applyAlignment="1">
      <alignment horizontal="center"/>
    </xf>
    <xf numFmtId="0" fontId="15" fillId="2" borderId="15" xfId="0" applyFont="1" applyFill="1" applyBorder="1" applyAlignment="1">
      <alignment horizontal="right"/>
    </xf>
    <xf numFmtId="0" fontId="23" fillId="2" borderId="16" xfId="0" applyFont="1" applyFill="1" applyBorder="1" applyAlignment="1">
      <alignment vertical="center"/>
    </xf>
    <xf numFmtId="0" fontId="9" fillId="2" borderId="13" xfId="0" applyFont="1" applyFill="1" applyBorder="1" applyAlignment="1">
      <alignment horizontal="center"/>
    </xf>
    <xf numFmtId="0" fontId="9" fillId="2" borderId="4" xfId="0" applyFont="1" applyFill="1" applyBorder="1" applyAlignment="1">
      <alignment horizontal="center"/>
    </xf>
    <xf numFmtId="0" fontId="9" fillId="2" borderId="4" xfId="0" applyFont="1" applyFill="1" applyBorder="1" applyAlignment="1">
      <alignment horizontal="left"/>
    </xf>
    <xf numFmtId="0" fontId="15" fillId="2" borderId="15" xfId="0" applyFont="1" applyFill="1" applyBorder="1" applyAlignment="1">
      <alignment horizontal="center"/>
    </xf>
    <xf numFmtId="0" fontId="8" fillId="0" borderId="9" xfId="0" applyFont="1" applyBorder="1" applyAlignment="1">
      <alignment horizontal="center"/>
    </xf>
    <xf numFmtId="0" fontId="8" fillId="0" borderId="11" xfId="0" applyFont="1" applyBorder="1" applyAlignment="1">
      <alignment horizontal="center" wrapText="1"/>
    </xf>
    <xf numFmtId="0" fontId="7" fillId="0" borderId="0" xfId="0" applyFont="1" applyAlignment="1">
      <alignment horizontal="center"/>
    </xf>
    <xf numFmtId="0" fontId="7" fillId="2" borderId="2" xfId="0" applyFont="1" applyFill="1" applyBorder="1"/>
    <xf numFmtId="0" fontId="19" fillId="0" borderId="0" xfId="0" applyFont="1" applyAlignment="1">
      <alignment horizontal="center"/>
    </xf>
    <xf numFmtId="0" fontId="22" fillId="2" borderId="15" xfId="0" applyFont="1" applyFill="1" applyBorder="1" applyAlignment="1">
      <alignment horizontal="left"/>
    </xf>
    <xf numFmtId="0" fontId="6" fillId="2" borderId="2" xfId="0" applyFont="1" applyFill="1" applyBorder="1" applyAlignment="1">
      <alignment horizontal="left"/>
    </xf>
    <xf numFmtId="0" fontId="6" fillId="2" borderId="13" xfId="0" applyFont="1" applyFill="1" applyBorder="1" applyAlignment="1">
      <alignment horizontal="left"/>
    </xf>
    <xf numFmtId="0" fontId="5" fillId="0" borderId="5" xfId="0" applyFont="1" applyBorder="1" applyAlignment="1">
      <alignment horizontal="center" wrapText="1"/>
    </xf>
    <xf numFmtId="0" fontId="5" fillId="2" borderId="2" xfId="0" applyFont="1" applyFill="1" applyBorder="1"/>
    <xf numFmtId="3" fontId="22" fillId="0" borderId="6" xfId="1" applyNumberFormat="1" applyFont="1" applyBorder="1" applyAlignment="1">
      <alignment horizontal="center"/>
    </xf>
    <xf numFmtId="3" fontId="22" fillId="0" borderId="0" xfId="1" applyNumberFormat="1" applyFont="1" applyAlignment="1">
      <alignment horizontal="center"/>
    </xf>
    <xf numFmtId="3" fontId="22" fillId="0" borderId="23" xfId="1" applyNumberFormat="1" applyFont="1" applyBorder="1" applyAlignment="1">
      <alignment horizontal="center"/>
    </xf>
    <xf numFmtId="3" fontId="22" fillId="0" borderId="4" xfId="1" applyNumberFormat="1" applyFont="1" applyBorder="1" applyAlignment="1">
      <alignment horizontal="center"/>
    </xf>
    <xf numFmtId="0" fontId="22" fillId="0" borderId="6" xfId="0" applyFont="1" applyBorder="1" applyAlignment="1">
      <alignment horizontal="center"/>
    </xf>
    <xf numFmtId="0" fontId="4" fillId="0" borderId="0" xfId="0" applyFont="1" applyAlignment="1">
      <alignment horizontal="center"/>
    </xf>
    <xf numFmtId="0" fontId="4" fillId="0" borderId="4" xfId="0" applyFont="1" applyBorder="1" applyAlignment="1">
      <alignment horizontal="center"/>
    </xf>
    <xf numFmtId="1" fontId="10" fillId="0" borderId="4" xfId="0" applyNumberFormat="1" applyFont="1" applyBorder="1" applyAlignment="1">
      <alignment horizontal="center"/>
    </xf>
    <xf numFmtId="0" fontId="3" fillId="0" borderId="0" xfId="0" applyFont="1" applyAlignment="1">
      <alignment horizontal="left"/>
    </xf>
    <xf numFmtId="0" fontId="10" fillId="2" borderId="0" xfId="0" applyFont="1" applyFill="1" applyBorder="1"/>
    <xf numFmtId="0" fontId="10" fillId="2" borderId="0" xfId="0" applyFont="1" applyFill="1" applyBorder="1" applyAlignment="1">
      <alignment horizontal="center"/>
    </xf>
    <xf numFmtId="0" fontId="15" fillId="0" borderId="0" xfId="0" applyFont="1" applyAlignment="1">
      <alignment horizontal="left"/>
    </xf>
    <xf numFmtId="0" fontId="10" fillId="0" borderId="0" xfId="0" applyFont="1" applyBorder="1" applyAlignment="1">
      <alignment horizontal="center"/>
    </xf>
    <xf numFmtId="0" fontId="20" fillId="2" borderId="0" xfId="0" applyFont="1" applyFill="1" applyBorder="1"/>
    <xf numFmtId="0" fontId="3" fillId="2" borderId="2" xfId="0"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xf numFmtId="0" fontId="10" fillId="0" borderId="0" xfId="0" applyFont="1" applyFill="1" applyAlignment="1">
      <alignment horizontal="center"/>
    </xf>
    <xf numFmtId="0" fontId="10" fillId="0" borderId="0" xfId="0" applyFont="1" applyFill="1" applyBorder="1"/>
    <xf numFmtId="0" fontId="10" fillId="0" borderId="0" xfId="0" applyFont="1" applyFill="1" applyBorder="1" applyAlignment="1">
      <alignment horizontal="center"/>
    </xf>
    <xf numFmtId="0" fontId="3" fillId="0" borderId="0" xfId="0" applyFont="1" applyFill="1" applyAlignment="1">
      <alignment horizontal="left"/>
    </xf>
    <xf numFmtId="0" fontId="19" fillId="0" borderId="0" xfId="0" applyFont="1" applyFill="1" applyAlignment="1">
      <alignment horizontal="left"/>
    </xf>
    <xf numFmtId="0" fontId="24" fillId="2" borderId="2" xfId="0" applyFont="1" applyFill="1" applyBorder="1" applyAlignment="1">
      <alignment vertical="center"/>
    </xf>
    <xf numFmtId="0" fontId="18" fillId="2" borderId="0" xfId="0" applyFont="1" applyFill="1" applyBorder="1" applyAlignment="1">
      <alignment horizontal="center"/>
    </xf>
    <xf numFmtId="0" fontId="24" fillId="2" borderId="13" xfId="0" applyFont="1" applyFill="1" applyBorder="1" applyAlignment="1">
      <alignment vertical="center"/>
    </xf>
    <xf numFmtId="0" fontId="18" fillId="2" borderId="4" xfId="0" applyFont="1" applyFill="1" applyBorder="1" applyAlignment="1">
      <alignment horizontal="center"/>
    </xf>
    <xf numFmtId="0" fontId="25" fillId="2" borderId="2" xfId="0" applyFont="1" applyFill="1" applyBorder="1" applyAlignment="1">
      <alignment vertical="center"/>
    </xf>
    <xf numFmtId="0" fontId="22" fillId="2" borderId="25" xfId="0" applyFont="1" applyFill="1" applyBorder="1" applyAlignment="1">
      <alignment horizontal="left"/>
    </xf>
    <xf numFmtId="0" fontId="10" fillId="2" borderId="26" xfId="0" applyFont="1" applyFill="1" applyBorder="1" applyAlignment="1">
      <alignment horizontal="center"/>
    </xf>
    <xf numFmtId="0" fontId="10" fillId="0" borderId="2" xfId="0" applyFont="1" applyFill="1" applyBorder="1" applyAlignment="1">
      <alignment horizontal="center"/>
    </xf>
    <xf numFmtId="0" fontId="24" fillId="0" borderId="0" xfId="0" applyFont="1" applyFill="1" applyBorder="1" applyAlignment="1">
      <alignment vertical="center"/>
    </xf>
    <xf numFmtId="0" fontId="18" fillId="0" borderId="0" xfId="0" applyFont="1" applyFill="1" applyBorder="1" applyAlignment="1">
      <alignment horizontal="center"/>
    </xf>
    <xf numFmtId="0" fontId="2" fillId="0" borderId="0" xfId="0" applyFont="1" applyAlignment="1">
      <alignment horizontal="center"/>
    </xf>
  </cellXfs>
  <cellStyles count="4">
    <cellStyle name="Normal" xfId="0" builtinId="0"/>
    <cellStyle name="Normal 11" xfId="3" xr:uid="{00000000-0005-0000-0000-000001000000}"/>
    <cellStyle name="Normal 2" xfId="1" xr:uid="{00000000-0005-0000-0000-000002000000}"/>
    <cellStyle name="Normal 2 2"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4AFFC-CBFE-4BC1-A47A-DEBFCE61C8BA}">
  <dimension ref="A1:BD66"/>
  <sheetViews>
    <sheetView tabSelected="1" topLeftCell="D1" zoomScale="75" zoomScaleNormal="75" workbookViewId="0">
      <selection activeCell="X17" sqref="X17"/>
    </sheetView>
  </sheetViews>
  <sheetFormatPr defaultRowHeight="15.75" x14ac:dyDescent="0.25"/>
  <cols>
    <col min="1" max="1" width="4.42578125" style="25" customWidth="1"/>
    <col min="2" max="2" width="26.7109375" style="25" customWidth="1"/>
    <col min="3" max="3" width="17" style="25" customWidth="1"/>
    <col min="4" max="4" width="10.5703125" style="25" customWidth="1"/>
    <col min="5" max="5" width="12.85546875" style="25" customWidth="1"/>
    <col min="6" max="6" width="14" style="25" customWidth="1"/>
    <col min="7" max="7" width="14.140625" style="25" customWidth="1"/>
    <col min="8" max="8" width="10.140625" style="25" customWidth="1"/>
    <col min="9" max="9" width="18" style="25" customWidth="1"/>
    <col min="10" max="10" width="13.140625" style="25" customWidth="1"/>
    <col min="11" max="11" width="14.85546875" style="25" customWidth="1"/>
    <col min="12" max="12" width="16.28515625" style="25" customWidth="1"/>
    <col min="13" max="13" width="11.5703125" style="25" customWidth="1"/>
    <col min="14" max="15" width="11.7109375" style="25" customWidth="1"/>
    <col min="16" max="18" width="14" style="25" customWidth="1"/>
    <col min="19" max="19" width="11.5703125" style="25" customWidth="1"/>
    <col min="20" max="20" width="12.140625" style="25" customWidth="1"/>
    <col min="21" max="21" width="13" style="25" customWidth="1"/>
    <col min="22" max="22" width="15.7109375" style="25" customWidth="1"/>
    <col min="23" max="23" width="17.140625" style="25" customWidth="1"/>
    <col min="24" max="24" width="13.7109375" style="25" customWidth="1"/>
    <col min="25" max="25" width="16.85546875" style="25" bestFit="1" customWidth="1"/>
    <col min="26" max="26" width="13.7109375" style="25" customWidth="1"/>
    <col min="27" max="27" width="16.7109375" style="25" customWidth="1"/>
    <col min="28" max="28" width="18.28515625" style="25" customWidth="1"/>
    <col min="29" max="29" width="16.7109375" style="25" customWidth="1"/>
    <col min="30" max="30" width="13.7109375" style="25" customWidth="1"/>
    <col min="31" max="31" width="19.140625" style="25" customWidth="1"/>
    <col min="32" max="32" width="12.5703125" style="25" customWidth="1"/>
    <col min="33" max="34" width="13.7109375" style="25" customWidth="1"/>
    <col min="35" max="35" width="15.7109375" style="25" customWidth="1"/>
    <col min="36" max="37" width="11" style="25" customWidth="1"/>
    <col min="38" max="38" width="12.42578125" style="25" bestFit="1" customWidth="1"/>
    <col min="39" max="39" width="10.140625" style="25" customWidth="1"/>
    <col min="40" max="40" width="10.85546875" style="25" customWidth="1"/>
    <col min="41" max="42" width="11.85546875" style="25" customWidth="1"/>
    <col min="43" max="43" width="11" style="25" customWidth="1"/>
    <col min="44" max="44" width="9.85546875" style="25" customWidth="1"/>
    <col min="45" max="45" width="16.28515625" style="25" customWidth="1"/>
    <col min="46" max="46" width="21.28515625" style="25" customWidth="1"/>
    <col min="47" max="47" width="10.7109375" style="25" customWidth="1"/>
    <col min="48" max="48" width="20.42578125" style="25" customWidth="1"/>
    <col min="49" max="49" width="11.5703125" style="25" customWidth="1"/>
    <col min="50" max="50" width="13" style="25" customWidth="1"/>
    <col min="51" max="51" width="14.140625" style="25" customWidth="1"/>
    <col min="52" max="52" width="16.140625" style="25" customWidth="1"/>
    <col min="54" max="54" width="15.7109375" style="25" customWidth="1"/>
    <col min="55" max="55" width="14.140625" style="25" customWidth="1"/>
    <col min="56" max="16384" width="9.140625" style="25"/>
  </cols>
  <sheetData>
    <row r="1" spans="2:53" ht="18" x14ac:dyDescent="0.25">
      <c r="B1" s="18" t="s">
        <v>113</v>
      </c>
      <c r="C1" s="1"/>
      <c r="D1" s="26"/>
      <c r="E1" s="26"/>
      <c r="F1" s="26"/>
      <c r="G1" s="26"/>
    </row>
    <row r="2" spans="2:53" x14ac:dyDescent="0.25">
      <c r="B2" s="2" t="s">
        <v>112</v>
      </c>
      <c r="C2" s="2" t="s">
        <v>120</v>
      </c>
      <c r="I2" s="100"/>
    </row>
    <row r="3" spans="2:53" x14ac:dyDescent="0.25">
      <c r="B3" s="17" t="s">
        <v>1</v>
      </c>
      <c r="C3" s="3"/>
      <c r="E3" s="4"/>
      <c r="F3" s="4"/>
      <c r="H3" s="4"/>
      <c r="I3" s="4"/>
      <c r="K3" s="140" t="s">
        <v>145</v>
      </c>
      <c r="M3" s="4"/>
      <c r="N3" s="4"/>
      <c r="O3" s="4"/>
      <c r="P3" s="4"/>
      <c r="Q3" s="4"/>
      <c r="R3" s="4"/>
      <c r="S3" s="4"/>
      <c r="T3" s="4"/>
      <c r="U3" s="4"/>
      <c r="BA3" s="27"/>
    </row>
    <row r="4" spans="2:53" x14ac:dyDescent="0.25">
      <c r="B4" s="1" t="s">
        <v>18</v>
      </c>
      <c r="C4" s="22"/>
      <c r="D4" s="26"/>
      <c r="E4" s="26"/>
      <c r="F4" s="26"/>
      <c r="BA4" s="27"/>
    </row>
    <row r="5" spans="2:53" x14ac:dyDescent="0.25">
      <c r="B5" s="5" t="s">
        <v>5</v>
      </c>
      <c r="C5" s="5"/>
      <c r="BA5" s="27"/>
    </row>
    <row r="6" spans="2:53" x14ac:dyDescent="0.25">
      <c r="B6" s="20" t="s">
        <v>8</v>
      </c>
      <c r="C6" s="6"/>
      <c r="BA6" s="27"/>
    </row>
    <row r="7" spans="2:53" x14ac:dyDescent="0.25">
      <c r="B7" s="19" t="s">
        <v>66</v>
      </c>
      <c r="D7" s="27"/>
      <c r="V7" s="120"/>
      <c r="BA7" s="27"/>
    </row>
    <row r="8" spans="2:53" x14ac:dyDescent="0.25">
      <c r="B8" s="8" t="s">
        <v>128</v>
      </c>
      <c r="C8" s="15"/>
      <c r="D8" s="28"/>
      <c r="E8" s="28"/>
      <c r="F8" s="28"/>
      <c r="G8" s="28"/>
      <c r="H8" s="28"/>
      <c r="I8" s="28"/>
      <c r="J8" s="28"/>
      <c r="K8" s="28"/>
      <c r="L8" s="28"/>
      <c r="M8" s="28"/>
      <c r="N8" s="28"/>
      <c r="O8" s="28"/>
      <c r="P8" s="29"/>
      <c r="R8" s="135" t="s">
        <v>133</v>
      </c>
      <c r="S8" s="136"/>
      <c r="T8" s="28"/>
      <c r="U8" s="28"/>
      <c r="V8" s="137"/>
      <c r="BA8" s="27"/>
    </row>
    <row r="9" spans="2:53" ht="16.5" x14ac:dyDescent="0.25">
      <c r="B9" s="30" t="s">
        <v>69</v>
      </c>
      <c r="C9" s="121"/>
      <c r="D9" s="118"/>
      <c r="E9" s="118"/>
      <c r="F9" s="118"/>
      <c r="G9" s="118"/>
      <c r="H9" s="118"/>
      <c r="I9" s="118"/>
      <c r="J9" s="118"/>
      <c r="K9" s="118"/>
      <c r="L9" s="118"/>
      <c r="M9" s="118"/>
      <c r="N9" s="118"/>
      <c r="O9" s="118"/>
      <c r="P9" s="32"/>
      <c r="R9" s="130" t="s">
        <v>134</v>
      </c>
      <c r="S9" s="131"/>
      <c r="T9" s="131"/>
      <c r="U9" s="118"/>
      <c r="V9" s="137"/>
      <c r="BA9" s="27"/>
    </row>
    <row r="10" spans="2:53" s="120" customFormat="1" ht="16.5" x14ac:dyDescent="0.25">
      <c r="B10" s="30" t="s">
        <v>68</v>
      </c>
      <c r="C10" s="117"/>
      <c r="D10" s="118"/>
      <c r="E10" s="118"/>
      <c r="F10" s="118"/>
      <c r="G10" s="118"/>
      <c r="H10" s="118"/>
      <c r="I10" s="118"/>
      <c r="J10" s="118"/>
      <c r="K10" s="118"/>
      <c r="L10" s="118"/>
      <c r="M10" s="118"/>
      <c r="N10" s="118"/>
      <c r="O10" s="118"/>
      <c r="P10" s="32"/>
      <c r="R10" s="130" t="s">
        <v>135</v>
      </c>
      <c r="S10" s="131"/>
      <c r="T10" s="131"/>
      <c r="U10" s="118"/>
      <c r="V10" s="137"/>
    </row>
    <row r="11" spans="2:53" ht="16.5" x14ac:dyDescent="0.25">
      <c r="B11" s="122" t="s">
        <v>130</v>
      </c>
      <c r="C11" s="117"/>
      <c r="D11" s="118"/>
      <c r="E11" s="118"/>
      <c r="F11" s="118"/>
      <c r="G11" s="118"/>
      <c r="H11" s="118"/>
      <c r="I11" s="118"/>
      <c r="J11" s="118"/>
      <c r="K11" s="118"/>
      <c r="L11" s="118"/>
      <c r="M11" s="118"/>
      <c r="N11" s="118"/>
      <c r="O11" s="118"/>
      <c r="P11" s="32"/>
      <c r="R11" s="134" t="s">
        <v>136</v>
      </c>
      <c r="S11" s="131"/>
      <c r="T11" s="131"/>
      <c r="U11" s="118"/>
      <c r="V11" s="137"/>
      <c r="BA11" s="25"/>
    </row>
    <row r="12" spans="2:53" ht="16.5" x14ac:dyDescent="0.25">
      <c r="B12" s="123" t="s">
        <v>129</v>
      </c>
      <c r="C12" s="34"/>
      <c r="D12" s="35"/>
      <c r="E12" s="35"/>
      <c r="F12" s="35"/>
      <c r="G12" s="35"/>
      <c r="H12" s="35"/>
      <c r="I12" s="35"/>
      <c r="J12" s="35"/>
      <c r="K12" s="35"/>
      <c r="L12" s="35"/>
      <c r="M12" s="35"/>
      <c r="N12" s="35"/>
      <c r="O12" s="35"/>
      <c r="P12" s="36"/>
      <c r="R12" s="130" t="s">
        <v>137</v>
      </c>
      <c r="S12" s="131"/>
      <c r="T12" s="131"/>
      <c r="U12" s="118"/>
      <c r="V12" s="137"/>
      <c r="BA12" s="25"/>
    </row>
    <row r="13" spans="2:53" ht="16.5" x14ac:dyDescent="0.25">
      <c r="B13" s="19"/>
      <c r="D13" s="27"/>
      <c r="R13" s="130" t="s">
        <v>138</v>
      </c>
      <c r="S13" s="131"/>
      <c r="T13" s="131"/>
      <c r="U13" s="118"/>
      <c r="V13" s="137"/>
      <c r="BA13" s="27"/>
    </row>
    <row r="14" spans="2:53" ht="16.5" x14ac:dyDescent="0.25">
      <c r="B14" s="7" t="s">
        <v>11</v>
      </c>
      <c r="C14" s="14"/>
      <c r="D14" s="37"/>
      <c r="E14" s="28"/>
      <c r="F14" s="28"/>
      <c r="G14" s="28"/>
      <c r="H14" s="28"/>
      <c r="I14" s="28"/>
      <c r="J14" s="28"/>
      <c r="K14" s="29"/>
      <c r="R14" s="130" t="s">
        <v>139</v>
      </c>
      <c r="S14" s="131"/>
      <c r="T14" s="131"/>
      <c r="U14" s="118"/>
      <c r="V14" s="137"/>
      <c r="BA14" s="27"/>
    </row>
    <row r="15" spans="2:53" ht="16.5" x14ac:dyDescent="0.25">
      <c r="B15" s="38" t="s">
        <v>19</v>
      </c>
      <c r="C15" s="39"/>
      <c r="D15" s="40"/>
      <c r="E15" s="31"/>
      <c r="F15" s="31"/>
      <c r="G15" s="31"/>
      <c r="H15" s="31"/>
      <c r="I15" s="31"/>
      <c r="J15" s="31"/>
      <c r="K15" s="32"/>
      <c r="R15" s="134" t="s">
        <v>140</v>
      </c>
      <c r="S15" s="131"/>
      <c r="T15" s="131"/>
      <c r="U15" s="118"/>
      <c r="V15" s="137"/>
      <c r="BA15" s="27"/>
    </row>
    <row r="16" spans="2:53" ht="16.5" x14ac:dyDescent="0.25">
      <c r="B16" s="30" t="s">
        <v>9</v>
      </c>
      <c r="C16" s="40"/>
      <c r="D16" s="40"/>
      <c r="E16" s="31"/>
      <c r="F16" s="31"/>
      <c r="G16" s="31"/>
      <c r="H16" s="31"/>
      <c r="I16" s="31"/>
      <c r="J16" s="31"/>
      <c r="K16" s="32"/>
      <c r="R16" s="130" t="s">
        <v>141</v>
      </c>
      <c r="S16" s="131"/>
      <c r="T16" s="131"/>
      <c r="U16" s="118"/>
      <c r="V16" s="137"/>
      <c r="BA16" s="27"/>
    </row>
    <row r="17" spans="2:53" ht="16.5" x14ac:dyDescent="0.25">
      <c r="B17" s="30" t="s">
        <v>12</v>
      </c>
      <c r="C17" s="40"/>
      <c r="D17" s="40"/>
      <c r="E17" s="31"/>
      <c r="F17" s="31"/>
      <c r="G17" s="31"/>
      <c r="H17" s="31"/>
      <c r="I17" s="31"/>
      <c r="J17" s="31"/>
      <c r="K17" s="32"/>
      <c r="R17" s="130" t="s">
        <v>142</v>
      </c>
      <c r="S17" s="131"/>
      <c r="T17" s="131"/>
      <c r="U17" s="118"/>
      <c r="V17" s="137"/>
      <c r="BA17" s="27"/>
    </row>
    <row r="18" spans="2:53" ht="16.5" x14ac:dyDescent="0.25">
      <c r="B18" s="30" t="s">
        <v>13</v>
      </c>
      <c r="C18" s="40"/>
      <c r="D18" s="31"/>
      <c r="E18" s="31"/>
      <c r="F18" s="31"/>
      <c r="G18" s="31"/>
      <c r="H18" s="31"/>
      <c r="I18" s="31"/>
      <c r="J18" s="31"/>
      <c r="K18" s="32"/>
      <c r="R18" s="132" t="s">
        <v>143</v>
      </c>
      <c r="S18" s="133"/>
      <c r="T18" s="133"/>
      <c r="U18" s="36"/>
      <c r="V18" s="137"/>
      <c r="BA18" s="25"/>
    </row>
    <row r="19" spans="2:53" ht="16.5" x14ac:dyDescent="0.25">
      <c r="B19" s="30" t="s">
        <v>132</v>
      </c>
      <c r="C19" s="40"/>
      <c r="D19" s="31"/>
      <c r="E19" s="31"/>
      <c r="F19" s="31"/>
      <c r="G19" s="31"/>
      <c r="H19" s="31"/>
      <c r="I19" s="31"/>
      <c r="J19" s="31"/>
      <c r="K19" s="32"/>
      <c r="R19" s="138"/>
      <c r="S19" s="139"/>
      <c r="T19" s="139"/>
      <c r="U19" s="127"/>
      <c r="V19" s="127"/>
      <c r="BA19" s="25"/>
    </row>
    <row r="20" spans="2:53" x14ac:dyDescent="0.25">
      <c r="B20" s="30" t="s">
        <v>81</v>
      </c>
      <c r="C20" s="40"/>
      <c r="D20" s="31"/>
      <c r="E20" s="31"/>
      <c r="F20" s="31"/>
      <c r="G20" s="31"/>
      <c r="H20" s="31"/>
      <c r="I20" s="31"/>
      <c r="J20" s="31"/>
      <c r="K20" s="32"/>
      <c r="R20" s="127"/>
      <c r="S20" s="127"/>
      <c r="T20" s="127"/>
      <c r="U20" s="127"/>
      <c r="V20" s="127"/>
      <c r="BA20" s="25"/>
    </row>
    <row r="21" spans="2:53" x14ac:dyDescent="0.25">
      <c r="B21" s="124" t="s">
        <v>131</v>
      </c>
      <c r="C21" s="34"/>
      <c r="D21" s="35"/>
      <c r="E21" s="35"/>
      <c r="F21" s="35"/>
      <c r="G21" s="35"/>
      <c r="H21" s="35"/>
      <c r="I21" s="35"/>
      <c r="J21" s="35"/>
      <c r="K21" s="36"/>
      <c r="V21" s="120"/>
      <c r="BA21" s="25"/>
    </row>
    <row r="22" spans="2:53" x14ac:dyDescent="0.25">
      <c r="B22" s="41"/>
      <c r="C22" s="27"/>
      <c r="BA22" s="25"/>
    </row>
    <row r="23" spans="2:53" x14ac:dyDescent="0.25">
      <c r="B23" s="8" t="s">
        <v>82</v>
      </c>
      <c r="C23" s="15"/>
      <c r="D23" s="28"/>
      <c r="E23" s="28"/>
      <c r="F23" s="28"/>
      <c r="G23" s="29"/>
      <c r="BA23" s="27"/>
    </row>
    <row r="24" spans="2:53" x14ac:dyDescent="0.25">
      <c r="B24" s="30" t="s">
        <v>10</v>
      </c>
      <c r="C24" s="40"/>
      <c r="D24" s="31"/>
      <c r="E24" s="31"/>
      <c r="F24" s="31"/>
      <c r="G24" s="32"/>
      <c r="I24" s="91"/>
      <c r="J24" s="92" t="s">
        <v>105</v>
      </c>
      <c r="K24" s="93" t="s">
        <v>111</v>
      </c>
      <c r="L24" s="28"/>
      <c r="M24" s="28"/>
      <c r="N24" s="28"/>
      <c r="O24" s="28"/>
      <c r="P24" s="28"/>
      <c r="Q24" s="28"/>
      <c r="R24" s="28"/>
      <c r="S24" s="28"/>
      <c r="T24" s="28"/>
      <c r="U24" s="28"/>
      <c r="V24" s="28"/>
      <c r="W24" s="28"/>
      <c r="X24" s="28"/>
      <c r="Y24" s="29"/>
      <c r="BA24" s="25"/>
    </row>
    <row r="25" spans="2:53" x14ac:dyDescent="0.25">
      <c r="B25" s="30" t="s">
        <v>14</v>
      </c>
      <c r="C25" s="40"/>
      <c r="D25" s="31"/>
      <c r="E25" s="31"/>
      <c r="F25" s="31"/>
      <c r="G25" s="32"/>
      <c r="I25" s="94"/>
      <c r="J25" s="95"/>
      <c r="K25" s="96" t="s">
        <v>108</v>
      </c>
      <c r="L25" s="35"/>
      <c r="M25" s="35"/>
      <c r="N25" s="35"/>
      <c r="O25" s="35"/>
      <c r="P25" s="35"/>
      <c r="Q25" s="35"/>
      <c r="R25" s="35"/>
      <c r="S25" s="35"/>
      <c r="T25" s="35"/>
      <c r="U25" s="35"/>
      <c r="V25" s="35"/>
      <c r="W25" s="35"/>
      <c r="X25" s="35"/>
      <c r="Y25" s="36"/>
      <c r="BA25" s="25"/>
    </row>
    <row r="26" spans="2:53" x14ac:dyDescent="0.25">
      <c r="B26" s="30"/>
      <c r="C26" s="40"/>
      <c r="D26" s="31"/>
      <c r="E26" s="31"/>
      <c r="F26" s="31"/>
      <c r="G26" s="32"/>
      <c r="BA26" s="25"/>
    </row>
    <row r="27" spans="2:53" x14ac:dyDescent="0.25">
      <c r="B27" s="23" t="s">
        <v>83</v>
      </c>
      <c r="C27" s="34"/>
      <c r="D27" s="35"/>
      <c r="E27" s="31"/>
      <c r="F27" s="31"/>
      <c r="G27" s="32"/>
      <c r="BA27" s="25"/>
    </row>
    <row r="28" spans="2:53" x14ac:dyDescent="0.25">
      <c r="B28" s="30" t="s">
        <v>76</v>
      </c>
      <c r="C28" s="40"/>
      <c r="D28" s="31"/>
      <c r="E28" s="31"/>
      <c r="F28" s="31"/>
      <c r="G28" s="32"/>
      <c r="I28" s="97" t="s">
        <v>107</v>
      </c>
      <c r="J28" s="86" t="s">
        <v>115</v>
      </c>
      <c r="K28" s="28"/>
      <c r="L28" s="28"/>
      <c r="M28" s="28"/>
      <c r="N28" s="28"/>
      <c r="O28" s="28"/>
      <c r="P28" s="29"/>
      <c r="BA28" s="25"/>
    </row>
    <row r="29" spans="2:53" x14ac:dyDescent="0.25">
      <c r="B29" s="30" t="s">
        <v>75</v>
      </c>
      <c r="C29" s="40"/>
      <c r="D29" s="31"/>
      <c r="E29" s="31"/>
      <c r="F29" s="31"/>
      <c r="G29" s="32"/>
      <c r="I29" s="87"/>
      <c r="J29" s="88" t="s">
        <v>114</v>
      </c>
      <c r="K29" s="31"/>
      <c r="L29" s="31"/>
      <c r="M29" s="31"/>
      <c r="N29" s="31"/>
      <c r="O29" s="31"/>
      <c r="P29" s="32"/>
      <c r="BA29" s="25"/>
    </row>
    <row r="30" spans="2:53" x14ac:dyDescent="0.25">
      <c r="B30" s="30" t="s">
        <v>93</v>
      </c>
      <c r="C30" s="40"/>
      <c r="D30" s="31"/>
      <c r="E30" s="31"/>
      <c r="F30" s="31"/>
      <c r="G30" s="32"/>
      <c r="I30" s="89"/>
      <c r="J30" s="90" t="s">
        <v>116</v>
      </c>
      <c r="K30" s="35"/>
      <c r="L30" s="35"/>
      <c r="M30" s="35"/>
      <c r="N30" s="35"/>
      <c r="O30" s="35"/>
      <c r="P30" s="36"/>
      <c r="BA30" s="25"/>
    </row>
    <row r="31" spans="2:53" x14ac:dyDescent="0.25">
      <c r="B31" s="30" t="s">
        <v>94</v>
      </c>
      <c r="C31" s="40"/>
      <c r="D31" s="31"/>
      <c r="E31" s="31"/>
      <c r="F31" s="31"/>
      <c r="G31" s="32"/>
      <c r="BA31" s="25"/>
    </row>
    <row r="32" spans="2:53" x14ac:dyDescent="0.25">
      <c r="B32" s="30" t="s">
        <v>95</v>
      </c>
      <c r="C32" s="40"/>
      <c r="D32" s="31"/>
      <c r="E32" s="31"/>
      <c r="F32" s="31"/>
      <c r="G32" s="32"/>
      <c r="I32" s="103" t="s">
        <v>119</v>
      </c>
      <c r="J32" s="28"/>
      <c r="K32" s="28"/>
      <c r="L32" s="28"/>
      <c r="M32" s="28"/>
      <c r="N32" s="28"/>
      <c r="O32" s="28"/>
      <c r="P32" s="28"/>
      <c r="Q32" s="28"/>
      <c r="R32" s="28"/>
      <c r="S32" s="29"/>
      <c r="BA32" s="25"/>
    </row>
    <row r="33" spans="1:56" x14ac:dyDescent="0.25">
      <c r="B33" s="30" t="s">
        <v>77</v>
      </c>
      <c r="C33" s="40"/>
      <c r="D33" s="31"/>
      <c r="E33" s="31"/>
      <c r="F33" s="31"/>
      <c r="G33" s="32"/>
      <c r="I33" s="104" t="s">
        <v>121</v>
      </c>
      <c r="J33" s="31"/>
      <c r="K33" s="31"/>
      <c r="L33" s="31"/>
      <c r="M33" s="31"/>
      <c r="N33" s="31"/>
      <c r="O33" s="31"/>
      <c r="P33" s="31"/>
      <c r="Q33" s="31"/>
      <c r="R33" s="31"/>
      <c r="S33" s="32"/>
      <c r="BA33" s="25"/>
    </row>
    <row r="34" spans="1:56" x14ac:dyDescent="0.25">
      <c r="B34" s="107" t="s">
        <v>124</v>
      </c>
      <c r="C34" s="40"/>
      <c r="D34" s="31"/>
      <c r="E34" s="31"/>
      <c r="F34" s="31"/>
      <c r="G34" s="32"/>
      <c r="I34" s="105" t="s">
        <v>122</v>
      </c>
      <c r="J34" s="35"/>
      <c r="K34" s="35"/>
      <c r="L34" s="35"/>
      <c r="M34" s="35"/>
      <c r="N34" s="35"/>
      <c r="O34" s="35"/>
      <c r="P34" s="35"/>
      <c r="Q34" s="35"/>
      <c r="R34" s="35"/>
      <c r="S34" s="36"/>
      <c r="BA34" s="25"/>
    </row>
    <row r="35" spans="1:56" x14ac:dyDescent="0.25">
      <c r="B35" s="101" t="s">
        <v>118</v>
      </c>
      <c r="C35" s="40"/>
      <c r="D35" s="31"/>
      <c r="E35" s="31"/>
      <c r="F35" s="31"/>
      <c r="G35" s="32"/>
      <c r="BA35" s="25"/>
    </row>
    <row r="36" spans="1:56" x14ac:dyDescent="0.25">
      <c r="B36" s="30" t="s">
        <v>16</v>
      </c>
      <c r="C36" s="40"/>
      <c r="D36" s="31"/>
      <c r="E36" s="31"/>
      <c r="F36" s="31"/>
      <c r="G36" s="32"/>
      <c r="I36" s="119"/>
      <c r="AE36" s="16" t="s">
        <v>109</v>
      </c>
      <c r="BA36" s="25"/>
    </row>
    <row r="37" spans="1:56" x14ac:dyDescent="0.25">
      <c r="B37" s="33" t="s">
        <v>17</v>
      </c>
      <c r="C37" s="34"/>
      <c r="D37" s="35"/>
      <c r="E37" s="35"/>
      <c r="F37" s="35"/>
      <c r="G37" s="36"/>
      <c r="AE37" s="16" t="s">
        <v>110</v>
      </c>
      <c r="BA37" s="25"/>
    </row>
    <row r="38" spans="1:56" s="125" customFormat="1" x14ac:dyDescent="0.25">
      <c r="B38" s="126"/>
      <c r="C38" s="126"/>
      <c r="D38" s="127"/>
      <c r="E38" s="127"/>
      <c r="F38" s="127"/>
      <c r="G38" s="127"/>
      <c r="I38" s="128"/>
      <c r="Y38" s="129" t="s">
        <v>144</v>
      </c>
      <c r="AE38" s="129"/>
    </row>
    <row r="39" spans="1:56" x14ac:dyDescent="0.25">
      <c r="B39" s="27"/>
      <c r="C39" s="27"/>
      <c r="I39" s="116" t="s">
        <v>129</v>
      </c>
      <c r="Y39" s="6" t="s">
        <v>118</v>
      </c>
      <c r="Z39" s="102"/>
      <c r="AA39" s="102"/>
      <c r="AB39" s="16"/>
      <c r="AE39" s="16" t="s">
        <v>106</v>
      </c>
      <c r="AH39" s="76"/>
      <c r="AK39" s="16"/>
      <c r="BA39" s="25"/>
    </row>
    <row r="40" spans="1:56" ht="16.5" thickBot="1" x14ac:dyDescent="0.3">
      <c r="B40" s="27"/>
      <c r="C40" s="6" t="s">
        <v>15</v>
      </c>
      <c r="AB40" s="16" t="s">
        <v>20</v>
      </c>
      <c r="AK40" s="16"/>
      <c r="AM40" s="16" t="s">
        <v>50</v>
      </c>
      <c r="BA40" s="25"/>
    </row>
    <row r="41" spans="1:56" ht="132" customHeight="1" thickBot="1" x14ac:dyDescent="0.3">
      <c r="A41" s="42"/>
      <c r="B41" s="43" t="s">
        <v>33</v>
      </c>
      <c r="C41" s="44" t="s">
        <v>79</v>
      </c>
      <c r="D41" s="44" t="s">
        <v>7</v>
      </c>
      <c r="E41" s="44" t="s">
        <v>21</v>
      </c>
      <c r="F41" s="45" t="s">
        <v>96</v>
      </c>
      <c r="G41" s="46" t="s">
        <v>97</v>
      </c>
      <c r="H41" s="46" t="s">
        <v>98</v>
      </c>
      <c r="I41" s="44" t="s">
        <v>61</v>
      </c>
      <c r="J41" s="43" t="s">
        <v>64</v>
      </c>
      <c r="K41" s="47" t="s">
        <v>80</v>
      </c>
      <c r="L41" s="47" t="s">
        <v>26</v>
      </c>
      <c r="M41" s="48" t="s">
        <v>65</v>
      </c>
      <c r="N41" s="43" t="s">
        <v>41</v>
      </c>
      <c r="O41" s="48" t="s">
        <v>62</v>
      </c>
      <c r="P41" s="13" t="s">
        <v>31</v>
      </c>
      <c r="Q41" s="47" t="s">
        <v>42</v>
      </c>
      <c r="R41" s="47" t="s">
        <v>43</v>
      </c>
      <c r="S41" s="47" t="s">
        <v>44</v>
      </c>
      <c r="T41" s="47" t="s">
        <v>45</v>
      </c>
      <c r="U41" s="47" t="s">
        <v>60</v>
      </c>
      <c r="V41" s="13" t="s">
        <v>30</v>
      </c>
      <c r="W41" s="47" t="s">
        <v>34</v>
      </c>
      <c r="X41" s="48" t="s">
        <v>35</v>
      </c>
      <c r="Y41" s="43" t="s">
        <v>29</v>
      </c>
      <c r="Z41" s="47" t="s">
        <v>37</v>
      </c>
      <c r="AA41" s="48" t="s">
        <v>36</v>
      </c>
      <c r="AB41" s="44" t="s">
        <v>99</v>
      </c>
      <c r="AC41" s="43" t="s">
        <v>39</v>
      </c>
      <c r="AD41" s="48" t="s">
        <v>38</v>
      </c>
      <c r="AE41" s="106" t="s">
        <v>123</v>
      </c>
      <c r="AF41" s="47" t="s">
        <v>28</v>
      </c>
      <c r="AG41" s="47" t="s">
        <v>27</v>
      </c>
      <c r="AH41" s="47" t="s">
        <v>32</v>
      </c>
      <c r="AI41" s="47" t="s">
        <v>40</v>
      </c>
      <c r="AJ41" s="47" t="s">
        <v>46</v>
      </c>
      <c r="AK41" s="48" t="s">
        <v>100</v>
      </c>
      <c r="AL41" s="44" t="s">
        <v>47</v>
      </c>
      <c r="AM41" s="43" t="s">
        <v>48</v>
      </c>
      <c r="AN41" s="47" t="s">
        <v>49</v>
      </c>
      <c r="AO41" s="48" t="s">
        <v>0</v>
      </c>
      <c r="AP41" s="43" t="s">
        <v>51</v>
      </c>
      <c r="AQ41" s="47" t="s">
        <v>52</v>
      </c>
      <c r="AR41" s="47" t="s">
        <v>63</v>
      </c>
      <c r="AS41" s="47" t="s">
        <v>55</v>
      </c>
      <c r="AT41" s="47" t="s">
        <v>54</v>
      </c>
      <c r="AU41" s="48" t="s">
        <v>53</v>
      </c>
      <c r="AV41" s="44" t="s">
        <v>56</v>
      </c>
      <c r="AW41" s="44" t="s">
        <v>57</v>
      </c>
      <c r="AX41" s="43" t="s">
        <v>78</v>
      </c>
      <c r="AY41" s="99" t="s">
        <v>117</v>
      </c>
      <c r="AZ41" s="43" t="s">
        <v>59</v>
      </c>
      <c r="BA41" s="48" t="s">
        <v>58</v>
      </c>
      <c r="BB41" s="44" t="s">
        <v>67</v>
      </c>
      <c r="BC41" s="49" t="s">
        <v>2</v>
      </c>
      <c r="BD41" s="27"/>
    </row>
    <row r="42" spans="1:56" x14ac:dyDescent="0.25">
      <c r="A42" s="25" t="s">
        <v>22</v>
      </c>
      <c r="B42" s="50"/>
      <c r="C42" s="51"/>
      <c r="D42" s="51"/>
      <c r="E42" s="51"/>
      <c r="F42" s="108"/>
      <c r="G42" s="109"/>
      <c r="H42" s="52"/>
      <c r="I42" s="12"/>
      <c r="J42" s="53"/>
      <c r="K42" s="10"/>
      <c r="L42" s="10"/>
      <c r="M42" s="54"/>
      <c r="N42" s="53"/>
      <c r="O42" s="54"/>
      <c r="P42" s="9"/>
      <c r="Q42" s="10"/>
      <c r="R42" s="10"/>
      <c r="S42" s="10"/>
      <c r="T42" s="10"/>
      <c r="U42" s="10"/>
      <c r="V42" s="9"/>
      <c r="W42" s="10"/>
      <c r="X42" s="11"/>
      <c r="Y42" s="53"/>
      <c r="AA42" s="54"/>
      <c r="AB42" s="51"/>
      <c r="AC42" s="53"/>
      <c r="AD42" s="54"/>
      <c r="AE42" s="53"/>
      <c r="AK42" s="54"/>
      <c r="AL42" s="51"/>
      <c r="AM42" s="83"/>
      <c r="AN42" s="21"/>
      <c r="AO42" s="54"/>
      <c r="AP42" s="53"/>
      <c r="AU42" s="54"/>
      <c r="AV42" s="51"/>
      <c r="AW42" s="51"/>
      <c r="AX42" s="53"/>
      <c r="AY42" s="98"/>
      <c r="AZ42" s="53"/>
      <c r="BA42" s="54"/>
      <c r="BB42" s="51"/>
      <c r="BC42" s="51"/>
      <c r="BD42" s="27"/>
    </row>
    <row r="43" spans="1:56" x14ac:dyDescent="0.25">
      <c r="A43" s="26" t="s">
        <v>23</v>
      </c>
      <c r="B43" s="55"/>
      <c r="C43" s="55"/>
      <c r="D43" s="55"/>
      <c r="E43" s="55"/>
      <c r="F43" s="110"/>
      <c r="G43" s="111"/>
      <c r="H43" s="56"/>
      <c r="I43" s="57"/>
      <c r="J43" s="59"/>
      <c r="K43" s="61"/>
      <c r="L43" s="61"/>
      <c r="M43" s="58"/>
      <c r="N43" s="59"/>
      <c r="O43" s="58"/>
      <c r="P43" s="60"/>
      <c r="Q43" s="61"/>
      <c r="R43" s="61"/>
      <c r="S43" s="61"/>
      <c r="T43" s="61"/>
      <c r="U43" s="61"/>
      <c r="V43" s="60"/>
      <c r="W43" s="61"/>
      <c r="X43" s="62"/>
      <c r="Y43" s="59"/>
      <c r="Z43" s="26"/>
      <c r="AA43" s="58"/>
      <c r="AB43" s="55"/>
      <c r="AC43" s="59"/>
      <c r="AD43" s="58"/>
      <c r="AE43" s="59"/>
      <c r="AF43" s="26"/>
      <c r="AG43" s="26"/>
      <c r="AH43" s="26"/>
      <c r="AI43" s="26"/>
      <c r="AJ43" s="26"/>
      <c r="AK43" s="58"/>
      <c r="AL43" s="55"/>
      <c r="AM43" s="84"/>
      <c r="AN43" s="85"/>
      <c r="AO43" s="58"/>
      <c r="AP43" s="59"/>
      <c r="AQ43" s="26"/>
      <c r="AR43" s="26"/>
      <c r="AS43" s="26"/>
      <c r="AT43" s="26"/>
      <c r="AU43" s="58"/>
      <c r="AV43" s="55"/>
      <c r="AW43" s="55"/>
      <c r="AX43" s="59"/>
      <c r="AY43" s="58"/>
      <c r="AZ43" s="59"/>
      <c r="BA43" s="58"/>
      <c r="BB43" s="55"/>
      <c r="BC43" s="55"/>
      <c r="BD43" s="27"/>
    </row>
    <row r="44" spans="1:56" x14ac:dyDescent="0.25">
      <c r="A44" s="25" t="s">
        <v>24</v>
      </c>
      <c r="B44" s="51"/>
      <c r="C44" s="51"/>
      <c r="D44" s="51"/>
      <c r="E44" s="12"/>
      <c r="F44" s="108"/>
      <c r="G44" s="109"/>
      <c r="H44" s="52"/>
      <c r="I44" s="12"/>
      <c r="J44" s="53"/>
      <c r="K44" s="10"/>
      <c r="L44" s="10"/>
      <c r="M44" s="54"/>
      <c r="N44" s="53"/>
      <c r="O44" s="54"/>
      <c r="P44" s="9"/>
      <c r="Q44" s="10"/>
      <c r="R44" s="10"/>
      <c r="S44" s="10"/>
      <c r="T44" s="10"/>
      <c r="U44" s="10"/>
      <c r="V44" s="9"/>
      <c r="W44" s="10"/>
      <c r="X44" s="11"/>
      <c r="Y44" s="53"/>
      <c r="AA44" s="54"/>
      <c r="AB44" s="51"/>
      <c r="AC44" s="53"/>
      <c r="AD44" s="54"/>
      <c r="AE44" s="53"/>
      <c r="AK44" s="54"/>
      <c r="AL44" s="51"/>
      <c r="AM44" s="83"/>
      <c r="AN44" s="21"/>
      <c r="AO44" s="54"/>
      <c r="AP44" s="53"/>
      <c r="AU44" s="54"/>
      <c r="AV44" s="51"/>
      <c r="AW44" s="51"/>
      <c r="AX44" s="53"/>
      <c r="AY44" s="54"/>
      <c r="AZ44" s="53"/>
      <c r="BA44" s="54"/>
      <c r="BB44" s="51"/>
      <c r="BC44" s="51"/>
      <c r="BD44" s="27"/>
    </row>
    <row r="45" spans="1:56" x14ac:dyDescent="0.25">
      <c r="A45" s="25" t="s">
        <v>25</v>
      </c>
      <c r="B45" s="51"/>
      <c r="C45" s="51"/>
      <c r="D45" s="51"/>
      <c r="E45" s="12"/>
      <c r="F45" s="108"/>
      <c r="G45" s="65"/>
      <c r="H45" s="52"/>
      <c r="I45" s="12"/>
      <c r="J45" s="53"/>
      <c r="K45" s="10"/>
      <c r="L45" s="10"/>
      <c r="M45" s="54"/>
      <c r="N45" s="53"/>
      <c r="O45" s="54"/>
      <c r="P45" s="9"/>
      <c r="Q45" s="10"/>
      <c r="R45" s="10"/>
      <c r="S45" s="10"/>
      <c r="T45" s="10"/>
      <c r="U45" s="10"/>
      <c r="V45" s="9"/>
      <c r="W45" s="10"/>
      <c r="X45" s="11"/>
      <c r="Y45" s="53"/>
      <c r="AA45" s="54"/>
      <c r="AB45" s="51"/>
      <c r="AC45" s="53"/>
      <c r="AD45" s="54"/>
      <c r="AE45" s="53"/>
      <c r="AK45" s="54"/>
      <c r="AL45" s="51"/>
      <c r="AM45" s="83"/>
      <c r="AN45" s="21"/>
      <c r="AO45" s="54"/>
      <c r="AP45" s="53"/>
      <c r="AU45" s="54"/>
      <c r="AV45" s="51"/>
      <c r="AW45" s="51"/>
      <c r="AX45" s="53"/>
      <c r="AY45" s="54"/>
      <c r="AZ45" s="53"/>
      <c r="BA45" s="54"/>
      <c r="BB45" s="51"/>
      <c r="BC45" s="51"/>
      <c r="BD45" s="27"/>
    </row>
    <row r="46" spans="1:56" x14ac:dyDescent="0.25">
      <c r="A46" s="25" t="s">
        <v>70</v>
      </c>
      <c r="B46" s="51"/>
      <c r="C46" s="51"/>
      <c r="D46" s="51"/>
      <c r="E46" s="12"/>
      <c r="F46" s="108"/>
      <c r="G46" s="65"/>
      <c r="H46" s="52"/>
      <c r="I46" s="12"/>
      <c r="J46" s="53"/>
      <c r="K46" s="10"/>
      <c r="L46" s="10"/>
      <c r="M46" s="54"/>
      <c r="N46" s="53"/>
      <c r="O46" s="54"/>
      <c r="P46" s="9"/>
      <c r="Q46" s="10"/>
      <c r="R46" s="10"/>
      <c r="S46" s="10"/>
      <c r="T46" s="10"/>
      <c r="U46" s="10"/>
      <c r="V46" s="9"/>
      <c r="W46" s="10"/>
      <c r="X46" s="11"/>
      <c r="Y46" s="53"/>
      <c r="AA46" s="54"/>
      <c r="AB46" s="51"/>
      <c r="AC46" s="53"/>
      <c r="AD46" s="54"/>
      <c r="AE46" s="53"/>
      <c r="AK46" s="54"/>
      <c r="AL46" s="51"/>
      <c r="AM46" s="83"/>
      <c r="AN46" s="21"/>
      <c r="AO46" s="54"/>
      <c r="AP46" s="53"/>
      <c r="AU46" s="54"/>
      <c r="AV46" s="51"/>
      <c r="AW46" s="51"/>
      <c r="AX46" s="53"/>
      <c r="AY46" s="54"/>
      <c r="AZ46" s="53"/>
      <c r="BA46" s="54"/>
      <c r="BB46" s="51"/>
      <c r="BC46" s="51"/>
      <c r="BD46" s="27"/>
    </row>
    <row r="47" spans="1:56" x14ac:dyDescent="0.25">
      <c r="A47" s="26" t="s">
        <v>73</v>
      </c>
      <c r="B47" s="55"/>
      <c r="C47" s="55"/>
      <c r="D47" s="55"/>
      <c r="E47" s="55"/>
      <c r="F47" s="110"/>
      <c r="G47" s="56"/>
      <c r="H47" s="56"/>
      <c r="I47" s="57"/>
      <c r="J47" s="59"/>
      <c r="K47" s="61"/>
      <c r="L47" s="61"/>
      <c r="M47" s="58"/>
      <c r="N47" s="59"/>
      <c r="O47" s="58"/>
      <c r="P47" s="60"/>
      <c r="Q47" s="61"/>
      <c r="R47" s="61"/>
      <c r="S47" s="61"/>
      <c r="T47" s="61"/>
      <c r="U47" s="61"/>
      <c r="V47" s="60"/>
      <c r="W47" s="61"/>
      <c r="X47" s="62"/>
      <c r="Y47" s="59"/>
      <c r="Z47" s="26"/>
      <c r="AA47" s="58"/>
      <c r="AB47" s="55"/>
      <c r="AC47" s="59"/>
      <c r="AD47" s="58"/>
      <c r="AE47" s="59"/>
      <c r="AF47" s="26"/>
      <c r="AG47" s="26"/>
      <c r="AH47" s="26"/>
      <c r="AI47" s="26"/>
      <c r="AJ47" s="26"/>
      <c r="AK47" s="58"/>
      <c r="AL47" s="55"/>
      <c r="AM47" s="84"/>
      <c r="AN47" s="85"/>
      <c r="AO47" s="58"/>
      <c r="AP47" s="59"/>
      <c r="AQ47" s="26"/>
      <c r="AR47" s="26"/>
      <c r="AS47" s="26"/>
      <c r="AT47" s="26"/>
      <c r="AU47" s="58"/>
      <c r="AV47" s="55"/>
      <c r="AW47" s="55"/>
      <c r="AX47" s="59"/>
      <c r="AY47" s="58"/>
      <c r="AZ47" s="59"/>
      <c r="BA47" s="58"/>
      <c r="BB47" s="55"/>
      <c r="BC47" s="55"/>
      <c r="BD47" s="27"/>
    </row>
    <row r="48" spans="1:56" x14ac:dyDescent="0.25">
      <c r="A48" s="25" t="s">
        <v>71</v>
      </c>
      <c r="B48" s="51"/>
      <c r="C48" s="51"/>
      <c r="D48" s="51"/>
      <c r="E48" s="51"/>
      <c r="F48" s="112"/>
      <c r="G48" s="52"/>
      <c r="H48" s="52"/>
      <c r="I48" s="12"/>
      <c r="J48" s="53"/>
      <c r="K48" s="10"/>
      <c r="L48" s="10"/>
      <c r="M48" s="54"/>
      <c r="N48" s="53"/>
      <c r="O48" s="54"/>
      <c r="P48" s="9"/>
      <c r="Q48" s="10"/>
      <c r="R48" s="10"/>
      <c r="S48" s="10"/>
      <c r="T48" s="10"/>
      <c r="U48" s="10"/>
      <c r="V48" s="9"/>
      <c r="W48" s="10"/>
      <c r="X48" s="11"/>
      <c r="Y48" s="53"/>
      <c r="AA48" s="54"/>
      <c r="AB48" s="51"/>
      <c r="AC48" s="53"/>
      <c r="AD48" s="54"/>
      <c r="AE48" s="53"/>
      <c r="AK48" s="54"/>
      <c r="AL48" s="51"/>
      <c r="AM48" s="83"/>
      <c r="AN48" s="21"/>
      <c r="AO48" s="54"/>
      <c r="AP48" s="53"/>
      <c r="AU48" s="54"/>
      <c r="AV48" s="51"/>
      <c r="AW48" s="51"/>
      <c r="AX48" s="53"/>
      <c r="AY48" s="54"/>
      <c r="AZ48" s="53"/>
      <c r="BA48" s="54"/>
      <c r="BB48" s="51"/>
      <c r="BC48" s="51"/>
      <c r="BD48" s="27"/>
    </row>
    <row r="49" spans="1:56" x14ac:dyDescent="0.25">
      <c r="A49" s="25" t="s">
        <v>72</v>
      </c>
      <c r="B49" s="51"/>
      <c r="C49" s="51"/>
      <c r="D49" s="51"/>
      <c r="E49" s="51"/>
      <c r="F49" s="112"/>
      <c r="G49" s="52"/>
      <c r="H49" s="52"/>
      <c r="I49" s="12"/>
      <c r="J49" s="53"/>
      <c r="K49" s="10"/>
      <c r="L49" s="10"/>
      <c r="M49" s="54"/>
      <c r="N49" s="53"/>
      <c r="O49" s="54"/>
      <c r="P49" s="9"/>
      <c r="Q49" s="10"/>
      <c r="R49" s="10"/>
      <c r="S49" s="10"/>
      <c r="T49" s="10"/>
      <c r="U49" s="10"/>
      <c r="V49" s="9"/>
      <c r="W49" s="10"/>
      <c r="X49" s="11"/>
      <c r="Y49" s="53"/>
      <c r="AA49" s="54"/>
      <c r="AB49" s="51"/>
      <c r="AC49" s="53"/>
      <c r="AD49" s="54"/>
      <c r="AE49" s="53"/>
      <c r="AK49" s="54"/>
      <c r="AL49" s="51"/>
      <c r="AM49" s="83"/>
      <c r="AN49" s="21"/>
      <c r="AO49" s="54"/>
      <c r="AP49" s="53"/>
      <c r="AU49" s="54"/>
      <c r="AV49" s="51"/>
      <c r="AW49" s="51"/>
      <c r="AX49" s="53"/>
      <c r="AY49" s="54"/>
      <c r="AZ49" s="53"/>
      <c r="BA49" s="54"/>
      <c r="BB49" s="51"/>
      <c r="BC49" s="51"/>
      <c r="BD49" s="27"/>
    </row>
    <row r="50" spans="1:56" x14ac:dyDescent="0.25">
      <c r="A50" s="25" t="s">
        <v>74</v>
      </c>
      <c r="B50" s="51"/>
      <c r="C50" s="51"/>
      <c r="D50" s="51"/>
      <c r="E50" s="51"/>
      <c r="F50" s="112"/>
      <c r="G50" s="52"/>
      <c r="H50" s="52"/>
      <c r="I50" s="51"/>
      <c r="J50" s="53"/>
      <c r="M50" s="54"/>
      <c r="N50" s="53"/>
      <c r="O50" s="54"/>
      <c r="P50" s="9"/>
      <c r="V50" s="9"/>
      <c r="W50" s="10"/>
      <c r="X50" s="54"/>
      <c r="Y50" s="53"/>
      <c r="AA50" s="54"/>
      <c r="AB50" s="51"/>
      <c r="AC50" s="53"/>
      <c r="AD50" s="54"/>
      <c r="AE50" s="53"/>
      <c r="AK50" s="54"/>
      <c r="AL50" s="51"/>
      <c r="AM50" s="83"/>
      <c r="AN50" s="21"/>
      <c r="AO50" s="54"/>
      <c r="AP50" s="53"/>
      <c r="AU50" s="54"/>
      <c r="AV50" s="51"/>
      <c r="AW50" s="51"/>
      <c r="AX50" s="53"/>
      <c r="AY50" s="54"/>
      <c r="AZ50" s="53"/>
      <c r="BA50" s="54"/>
      <c r="BB50" s="51"/>
      <c r="BC50" s="51"/>
      <c r="BD50" s="27"/>
    </row>
    <row r="51" spans="1:56" x14ac:dyDescent="0.25">
      <c r="B51" s="51"/>
      <c r="C51" s="51"/>
      <c r="D51" s="51"/>
      <c r="E51" s="63"/>
      <c r="F51" s="64"/>
      <c r="G51" s="65"/>
      <c r="H51" s="52"/>
      <c r="I51" s="51"/>
      <c r="J51" s="53"/>
      <c r="M51" s="54"/>
      <c r="N51" s="53"/>
      <c r="O51" s="54"/>
      <c r="P51" s="53"/>
      <c r="V51" s="53"/>
      <c r="X51" s="54"/>
      <c r="Y51" s="53"/>
      <c r="AA51" s="54"/>
      <c r="AB51" s="51"/>
      <c r="AC51" s="53"/>
      <c r="AD51" s="54"/>
      <c r="AE51" s="53"/>
      <c r="AK51" s="54"/>
      <c r="AL51" s="51"/>
      <c r="AM51" s="53"/>
      <c r="AO51" s="54"/>
      <c r="AP51" s="53"/>
      <c r="AU51" s="54"/>
      <c r="AV51" s="51"/>
      <c r="AW51" s="51"/>
      <c r="AX51" s="53"/>
      <c r="AY51" s="54"/>
      <c r="AZ51" s="53"/>
      <c r="BA51" s="54"/>
      <c r="BB51" s="51"/>
      <c r="BC51" s="66"/>
    </row>
    <row r="52" spans="1:56" x14ac:dyDescent="0.25">
      <c r="B52" s="51"/>
      <c r="C52" s="51"/>
      <c r="D52" s="51"/>
      <c r="E52" s="51"/>
      <c r="F52" s="53"/>
      <c r="I52" s="51"/>
      <c r="J52" s="53"/>
      <c r="M52" s="54"/>
      <c r="N52" s="53"/>
      <c r="O52" s="54"/>
      <c r="P52" s="53"/>
      <c r="V52" s="53"/>
      <c r="X52" s="54"/>
      <c r="Y52" s="53"/>
      <c r="AA52" s="54"/>
      <c r="AB52" s="51"/>
      <c r="AC52" s="53"/>
      <c r="AD52" s="54"/>
      <c r="AE52" s="53"/>
      <c r="AK52" s="54"/>
      <c r="AL52" s="51"/>
      <c r="AM52" s="53"/>
      <c r="AO52" s="54"/>
      <c r="AP52" s="53"/>
      <c r="AU52" s="54"/>
      <c r="AV52" s="51"/>
      <c r="AW52" s="51"/>
      <c r="AX52" s="53"/>
      <c r="AY52" s="54"/>
      <c r="AZ52" s="53"/>
      <c r="BA52" s="54"/>
      <c r="BB52" s="51"/>
      <c r="BC52" s="51"/>
      <c r="BD52" s="27"/>
    </row>
    <row r="53" spans="1:56" x14ac:dyDescent="0.25">
      <c r="B53" s="51"/>
      <c r="C53" s="51"/>
      <c r="D53" s="51"/>
      <c r="E53" s="51"/>
      <c r="F53" s="53"/>
      <c r="I53" s="51"/>
      <c r="J53" s="53"/>
      <c r="M53" s="54"/>
      <c r="N53" s="53"/>
      <c r="O53" s="54"/>
      <c r="P53" s="53"/>
      <c r="V53" s="53"/>
      <c r="X53" s="54"/>
      <c r="Y53" s="53"/>
      <c r="AA53" s="54"/>
      <c r="AB53" s="51"/>
      <c r="AC53" s="53"/>
      <c r="AD53" s="54"/>
      <c r="AE53" s="53"/>
      <c r="AK53" s="54"/>
      <c r="AL53" s="51"/>
      <c r="AM53" s="53"/>
      <c r="AO53" s="54"/>
      <c r="AP53" s="53"/>
      <c r="AU53" s="54"/>
      <c r="AV53" s="51"/>
      <c r="AW53" s="51"/>
      <c r="AX53" s="53"/>
      <c r="AY53" s="54"/>
      <c r="AZ53" s="53"/>
      <c r="BA53" s="54"/>
      <c r="BB53" s="51"/>
      <c r="BC53" s="51"/>
      <c r="BD53" s="27"/>
    </row>
    <row r="54" spans="1:56" x14ac:dyDescent="0.25">
      <c r="B54" s="51"/>
      <c r="C54" s="51"/>
      <c r="D54" s="51"/>
      <c r="E54" s="51"/>
      <c r="F54" s="53"/>
      <c r="I54" s="51"/>
      <c r="J54" s="53"/>
      <c r="M54" s="54"/>
      <c r="N54" s="53"/>
      <c r="O54" s="54"/>
      <c r="P54" s="53"/>
      <c r="V54" s="53"/>
      <c r="X54" s="54"/>
      <c r="Y54" s="53"/>
      <c r="AA54" s="54"/>
      <c r="AB54" s="51"/>
      <c r="AC54" s="53"/>
      <c r="AD54" s="54"/>
      <c r="AE54" s="53"/>
      <c r="AK54" s="54"/>
      <c r="AL54" s="51"/>
      <c r="AM54" s="53"/>
      <c r="AO54" s="54"/>
      <c r="AP54" s="53"/>
      <c r="AU54" s="54"/>
      <c r="AV54" s="51"/>
      <c r="AW54" s="51"/>
      <c r="AX54" s="53"/>
      <c r="AY54" s="54"/>
      <c r="AZ54" s="53"/>
      <c r="BA54" s="54"/>
      <c r="BB54" s="51"/>
      <c r="BC54" s="66"/>
    </row>
    <row r="55" spans="1:56" ht="16.5" thickBot="1" x14ac:dyDescent="0.3">
      <c r="B55" s="67"/>
      <c r="C55" s="67"/>
      <c r="D55" s="67"/>
      <c r="E55" s="67"/>
      <c r="F55" s="68"/>
      <c r="G55" s="69"/>
      <c r="H55" s="69"/>
      <c r="I55" s="67"/>
      <c r="J55" s="68"/>
      <c r="K55" s="69"/>
      <c r="L55" s="69"/>
      <c r="M55" s="70"/>
      <c r="N55" s="68"/>
      <c r="O55" s="70"/>
      <c r="P55" s="68"/>
      <c r="Q55" s="69"/>
      <c r="R55" s="69"/>
      <c r="S55" s="69"/>
      <c r="T55" s="69"/>
      <c r="U55" s="69"/>
      <c r="V55" s="68"/>
      <c r="W55" s="69"/>
      <c r="X55" s="70"/>
      <c r="Y55" s="68"/>
      <c r="Z55" s="69"/>
      <c r="AA55" s="70"/>
      <c r="AB55" s="67"/>
      <c r="AC55" s="68"/>
      <c r="AD55" s="70"/>
      <c r="AE55" s="71"/>
      <c r="AF55" s="69"/>
      <c r="AG55" s="69"/>
      <c r="AH55" s="69"/>
      <c r="AI55" s="69"/>
      <c r="AJ55" s="69"/>
      <c r="AK55" s="70"/>
      <c r="AL55" s="67"/>
      <c r="AM55" s="68"/>
      <c r="AN55" s="69"/>
      <c r="AO55" s="70"/>
      <c r="AP55" s="68"/>
      <c r="AQ55" s="69"/>
      <c r="AR55" s="69"/>
      <c r="AS55" s="69"/>
      <c r="AT55" s="69"/>
      <c r="AU55" s="70"/>
      <c r="AV55" s="67"/>
      <c r="AW55" s="67"/>
      <c r="AX55" s="68"/>
      <c r="AY55" s="70"/>
      <c r="AZ55" s="68"/>
      <c r="BA55" s="70"/>
      <c r="BB55" s="72"/>
      <c r="BC55" s="67"/>
    </row>
    <row r="56" spans="1:56" s="73" customFormat="1" x14ac:dyDescent="0.25">
      <c r="E56" s="73">
        <f>SUM(E42:E55)</f>
        <v>0</v>
      </c>
      <c r="H56" s="73">
        <f>SUM(H42:H55)</f>
        <v>0</v>
      </c>
      <c r="AL56" s="74" t="s">
        <v>91</v>
      </c>
      <c r="BB56" s="75"/>
    </row>
    <row r="57" spans="1:56" x14ac:dyDescent="0.25">
      <c r="F57" s="25" t="s">
        <v>101</v>
      </c>
      <c r="G57" s="73"/>
      <c r="AL57" s="76" t="s">
        <v>92</v>
      </c>
      <c r="BA57" s="25"/>
      <c r="BB57" s="27"/>
    </row>
    <row r="58" spans="1:56" x14ac:dyDescent="0.25">
      <c r="A58" s="76" t="s">
        <v>4</v>
      </c>
      <c r="F58" s="25" t="s">
        <v>102</v>
      </c>
      <c r="G58" s="73"/>
      <c r="AE58" s="76"/>
      <c r="BA58" s="25"/>
      <c r="BB58" s="27"/>
    </row>
    <row r="59" spans="1:56" x14ac:dyDescent="0.25">
      <c r="A59" s="77"/>
      <c r="B59" s="78" t="s">
        <v>6</v>
      </c>
      <c r="C59" s="78"/>
      <c r="D59" s="26"/>
      <c r="F59" s="113" t="s">
        <v>125</v>
      </c>
      <c r="AL59" s="26" t="s">
        <v>84</v>
      </c>
      <c r="AM59" s="26" t="s">
        <v>87</v>
      </c>
      <c r="AN59" s="26" t="s">
        <v>85</v>
      </c>
      <c r="AO59" s="26" t="s">
        <v>86</v>
      </c>
      <c r="AP59" s="26" t="s">
        <v>89</v>
      </c>
      <c r="AQ59" s="26" t="s">
        <v>88</v>
      </c>
      <c r="BA59" s="25"/>
      <c r="BB59" s="27"/>
    </row>
    <row r="60" spans="1:56" x14ac:dyDescent="0.25">
      <c r="A60" s="76" t="s">
        <v>3</v>
      </c>
      <c r="F60" s="113" t="s">
        <v>126</v>
      </c>
      <c r="G60" s="73"/>
      <c r="AJ60" s="25" t="s">
        <v>104</v>
      </c>
      <c r="AL60" s="31">
        <v>5</v>
      </c>
      <c r="AM60" s="25">
        <f>AL60*1.96</f>
        <v>9.8000000000000007</v>
      </c>
      <c r="AN60" s="73">
        <f>AM60*1000</f>
        <v>9800</v>
      </c>
      <c r="AO60" s="25">
        <f>AL60/1</f>
        <v>5</v>
      </c>
      <c r="AP60" s="79">
        <f>AL60*14.6959</f>
        <v>73.479500000000002</v>
      </c>
      <c r="AQ60" s="25">
        <f>AL60/1</f>
        <v>5</v>
      </c>
      <c r="AR60" s="24"/>
      <c r="BA60" s="27"/>
    </row>
    <row r="61" spans="1:56" x14ac:dyDescent="0.25">
      <c r="A61" s="76"/>
      <c r="B61" s="80" t="s">
        <v>6</v>
      </c>
      <c r="C61" s="80"/>
      <c r="F61" s="114" t="s">
        <v>127</v>
      </c>
      <c r="G61" s="115"/>
      <c r="BA61" s="27"/>
    </row>
    <row r="62" spans="1:56" x14ac:dyDescent="0.25">
      <c r="F62" s="25" t="s">
        <v>103</v>
      </c>
      <c r="G62" s="73">
        <f>G57+G58</f>
        <v>0</v>
      </c>
      <c r="AL62" s="26" t="s">
        <v>85</v>
      </c>
      <c r="AM62" s="26" t="s">
        <v>84</v>
      </c>
      <c r="AN62" s="26" t="s">
        <v>86</v>
      </c>
      <c r="AO62" s="26" t="s">
        <v>89</v>
      </c>
      <c r="BA62" s="27"/>
    </row>
    <row r="63" spans="1:56" x14ac:dyDescent="0.25">
      <c r="AJ63" s="25" t="s">
        <v>104</v>
      </c>
      <c r="AL63" s="81">
        <v>10500</v>
      </c>
      <c r="AM63" s="82">
        <f>AL63/1960</f>
        <v>5.3571428571428568</v>
      </c>
      <c r="AN63" s="82">
        <f>AL63/1960</f>
        <v>5.3571428571428568</v>
      </c>
      <c r="AO63" s="82">
        <f>AL63/133.3705</f>
        <v>78.728054554792863</v>
      </c>
      <c r="BA63" s="27"/>
    </row>
    <row r="64" spans="1:56" x14ac:dyDescent="0.25">
      <c r="BA64" s="27"/>
    </row>
    <row r="65" spans="36:53" x14ac:dyDescent="0.25">
      <c r="AL65" s="26" t="s">
        <v>90</v>
      </c>
      <c r="AM65" s="26" t="s">
        <v>87</v>
      </c>
      <c r="AN65" s="26" t="s">
        <v>85</v>
      </c>
      <c r="AO65" s="26" t="s">
        <v>89</v>
      </c>
      <c r="AP65" s="26" t="s">
        <v>88</v>
      </c>
      <c r="AQ65" s="26" t="s">
        <v>84</v>
      </c>
      <c r="BA65" s="27"/>
    </row>
    <row r="66" spans="36:53" x14ac:dyDescent="0.25">
      <c r="AJ66" s="25" t="s">
        <v>104</v>
      </c>
      <c r="AL66" s="31">
        <v>5</v>
      </c>
      <c r="AM66" s="25">
        <f>AL66*1.96</f>
        <v>9.8000000000000007</v>
      </c>
      <c r="AN66" s="73">
        <f>AM66*1000</f>
        <v>9800</v>
      </c>
      <c r="AO66" s="82">
        <f>AL66*14.6959</f>
        <v>73.479500000000002</v>
      </c>
      <c r="AP66" s="82">
        <f>AL66*1.01325</f>
        <v>5.0662500000000001</v>
      </c>
      <c r="AQ66" s="25">
        <f>AL66/1</f>
        <v>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Trailer - Still &amp; Sparkling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JDobbes</dc:creator>
  <cp:lastModifiedBy>JDobbes</cp:lastModifiedBy>
  <dcterms:created xsi:type="dcterms:W3CDTF">2017-06-06T17:54:46Z</dcterms:created>
  <dcterms:modified xsi:type="dcterms:W3CDTF">2020-01-17T19:46:41Z</dcterms:modified>
</cp:coreProperties>
</file>